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Приложение 1" sheetId="2" r:id="rId1"/>
    <sheet name="Лист1" sheetId="3" r:id="rId2"/>
  </sheets>
  <definedNames>
    <definedName name="_xlnm.Print_Titles" localSheetId="0">'Приложение 1'!$8:$12</definedName>
    <definedName name="_xlnm.Print_Area" localSheetId="1">Лист1!$A$1:$L$19</definedName>
    <definedName name="_xlnm.Print_Area" localSheetId="0">'Приложение 1'!$A$1:$M$57</definedName>
  </definedNames>
  <calcPr calcId="145621"/>
</workbook>
</file>

<file path=xl/calcChain.xml><?xml version="1.0" encoding="utf-8"?>
<calcChain xmlns="http://schemas.openxmlformats.org/spreadsheetml/2006/main">
  <c r="F15" i="2" l="1"/>
  <c r="G17" i="2"/>
  <c r="G18" i="2"/>
  <c r="G19" i="2"/>
  <c r="G20" i="2"/>
  <c r="G21" i="2"/>
  <c r="F17" i="2"/>
  <c r="F18" i="2"/>
  <c r="F19" i="2"/>
  <c r="F20" i="2"/>
  <c r="F21" i="2"/>
  <c r="F23" i="2"/>
  <c r="G25" i="2"/>
  <c r="F25" i="2"/>
  <c r="G37" i="2"/>
  <c r="H33" i="2" l="1"/>
  <c r="I33" i="2"/>
  <c r="J33" i="2"/>
  <c r="K33" i="2"/>
  <c r="L33" i="2"/>
  <c r="M33" i="2"/>
  <c r="G24" i="2"/>
  <c r="F24" i="2"/>
  <c r="G23" i="2" l="1"/>
  <c r="G26" i="2"/>
  <c r="I15" i="2"/>
  <c r="H15" i="2" l="1"/>
  <c r="J15" i="2"/>
  <c r="K15" i="2"/>
  <c r="L15" i="2"/>
  <c r="M15" i="2"/>
  <c r="G32" i="2" l="1"/>
  <c r="F32" i="2"/>
  <c r="G31" i="2" l="1"/>
  <c r="G35" i="2" l="1"/>
  <c r="G36" i="2"/>
  <c r="G38" i="2"/>
  <c r="G40" i="2"/>
  <c r="G41" i="2"/>
  <c r="G34" i="2"/>
  <c r="G22" i="2"/>
  <c r="G27" i="2"/>
  <c r="G28" i="2"/>
  <c r="G29" i="2"/>
  <c r="G30" i="2"/>
  <c r="G16" i="2"/>
  <c r="G39" i="2"/>
  <c r="G33" i="2" l="1"/>
  <c r="G15" i="2"/>
  <c r="F16" i="2"/>
  <c r="F35" i="2"/>
  <c r="F36" i="2"/>
  <c r="F38" i="2"/>
  <c r="F39" i="2"/>
  <c r="F40" i="2"/>
  <c r="F41" i="2"/>
  <c r="F14" i="2" s="1"/>
  <c r="F34" i="2"/>
  <c r="K14" i="2"/>
  <c r="L14" i="2"/>
  <c r="M14" i="2"/>
  <c r="F31" i="2"/>
  <c r="F30" i="2"/>
  <c r="F33" i="2" l="1"/>
  <c r="G14" i="2"/>
  <c r="J14" i="2"/>
  <c r="I14" i="2"/>
  <c r="F29" i="2"/>
  <c r="F28" i="2"/>
  <c r="H14" i="2"/>
  <c r="F26" i="2"/>
  <c r="F22" i="2" l="1"/>
  <c r="F27" i="2"/>
</calcChain>
</file>

<file path=xl/sharedStrings.xml><?xml version="1.0" encoding="utf-8"?>
<sst xmlns="http://schemas.openxmlformats.org/spreadsheetml/2006/main" count="101" uniqueCount="69">
  <si>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</si>
  <si>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</si>
  <si>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</si>
  <si>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</si>
  <si>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(вид деятельности)</t>
  </si>
  <si>
    <t>Итого по Алматинской области</t>
  </si>
  <si>
    <t>Приобретение основных средств и нематериальных активов</t>
  </si>
  <si>
    <t>(наименование субъекта)</t>
  </si>
  <si>
    <t>Единица измерений</t>
  </si>
  <si>
    <t>ПСД</t>
  </si>
  <si>
    <t>км</t>
  </si>
  <si>
    <t>Бюджетные средства</t>
  </si>
  <si>
    <t>Информация субъекта естественной монополии</t>
  </si>
  <si>
    <t>план</t>
  </si>
  <si>
    <t>факт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</si>
  <si>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</si>
  <si>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</si>
  <si>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</si>
  <si>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Информация о реализации инвестиционной программы (проекта) в разрезе источников финансирования, тыс. тенге</t>
  </si>
  <si>
    <t>Сумма инвестиционной программы (проекты), тыс. тенге</t>
  </si>
  <si>
    <t xml:space="preserve">Создание (построение) системы АСКУЭ 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</si>
  <si>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</si>
  <si>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Количество в натуральных показателях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</si>
  <si>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</si>
  <si>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Реконструкция ВЛ-110 кВ №102А, 105А, 109А, 120АИ с заменой на композитный провод и заход-выходом ВЛ-110 кВ №120АИ на ПС-220 кВ "Бесагаш"</t>
  </si>
  <si>
    <t>Итого по г.Алматы</t>
  </si>
  <si>
    <t>Капитализированные проценты</t>
  </si>
  <si>
    <t>Капитальный ремонт распределительных сетей и оборудования</t>
  </si>
  <si>
    <t>Собственные средства</t>
  </si>
  <si>
    <t>Заемные средства</t>
  </si>
  <si>
    <t>Перевод части нагрузок с существующей ПС№4 на вновь построенную ПС 110/10-10 кВ «Алатау»</t>
  </si>
  <si>
    <t>Инвестиционная программа на 2020 год</t>
  </si>
  <si>
    <t>ВСЕГО на 2020 год</t>
  </si>
  <si>
    <t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и РП, КЛ и ВЛ с заменой проводов на СИП</t>
  </si>
  <si>
    <t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и РП, КЛ и ВЛ с заменой проводов на СИП</t>
  </si>
  <si>
    <t>шт</t>
  </si>
  <si>
    <t>Строительство ПС 110/10 кВ Театральная взамен ПС ПС-35/6кВ №58А Театральная с 2хКЛ-110кВ</t>
  </si>
  <si>
    <t>МВА</t>
  </si>
  <si>
    <t>2х25</t>
  </si>
  <si>
    <t>Строительство ПС 110/10кВ Сахарный завод с КЛ 110 кВ от ПС Коянкус</t>
  </si>
  <si>
    <t>2х10</t>
  </si>
  <si>
    <t>Реконструкция КЛ-35 кВ от ПС №65А "Ремстройтехника" до опоры №2 ПС №36А "Мраморный завод"</t>
  </si>
  <si>
    <t>Реконструкция ПС 110/35/6кВ №16И НЯЦ</t>
  </si>
  <si>
    <t>2х40</t>
  </si>
  <si>
    <t>Разработка ПСД Реконструкция ПС 110/10кВ №127А Каменка</t>
  </si>
  <si>
    <t>Разработка ПСД реконструкция электрических сетей 10-6/0,4кВ по Алматинской области с заменой проводов на СИП</t>
  </si>
  <si>
    <t>Реконструкция электрических сетей 10-6/0,4кВ по Алматинской области с заменой проводов на СИП</t>
  </si>
  <si>
    <t>Разработка ПСД Реконструкция ПС 220/110/35/10кВ №68И Шелек</t>
  </si>
  <si>
    <t>план 2020 год</t>
  </si>
  <si>
    <t>Перевод части нагрузок с существующих ПС-5А, ПС-17А и ПС-132А на вновь построенную ПС110/10 "Отрар"</t>
  </si>
  <si>
    <t>__</t>
  </si>
  <si>
    <t>о ходе исполнения субъектом инвестиционной программы за 2 квартал 2020 года</t>
  </si>
  <si>
    <t xml:space="preserve">факт                                                         
за 2 кв. 2019 года
</t>
  </si>
  <si>
    <t>факт текущего года (1-е полугодие)</t>
  </si>
  <si>
    <t>Корректировка ПСД «Строительство ПС 110/10 кВ «Кокозек» с присоединением к ОРУ-110 кВ ПС 220 кВ «Каскелен» Карасайского района Алматинской области</t>
  </si>
  <si>
    <t>работы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</si>
  <si>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</si>
  <si>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>компл.</t>
  </si>
  <si>
    <t>шт.,  компл.</t>
  </si>
  <si>
    <t>Разработка ПСД "Строительство 2 КЛ-10 кВ от разных секций ПС-119А на РП-183 с установкой в/в ячейки на ПС-119А и РП-183"</t>
  </si>
  <si>
    <t>Разработка ПСД "Прокладка 2КЛ-10кВ путем врезки в существующий КЛ-6кВ "ф.36-1А-РП-41" до ТП-2391"</t>
  </si>
  <si>
    <t>Разработка ПСД "Прокладка КЛ-10кВ: "РП24-оп.№1 ВЛ-6кВ ТП-5041"</t>
  </si>
  <si>
    <t>Разработка ПСД "Перевод нагрузки с ф.9 ПС-127 на проектируемый РП со строительством 2 КЛ-10 кВ от ПС-171"</t>
  </si>
  <si>
    <t>Разработка ПСД "Схема надежного электроснабжения ТП-2077 "БСМП" (потребитель 1 категории)</t>
  </si>
  <si>
    <t>1.1.</t>
  </si>
  <si>
    <t>1.2.</t>
  </si>
  <si>
    <t>1.3.</t>
  </si>
  <si>
    <t>1.4.</t>
  </si>
  <si>
    <t>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</si>
</sst>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00"/>
    <numFmt numFmtId="167" formatCode="_(* #,##0.00_);_(* \(#,##0.00\);_(* &quot;-&quot;??_);_(@_)"/>
    <numFmt numFmtId="168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4" fontId="5" fillId="0" borderId="0" applyFont="0" applyFill="0" applyBorder="0" applyAlignment="0" applyProtection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5" fillId="0" borderId="0"/>
    <xf numFmtId="166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83">
    <xf numFmtId="0" fontId="0" fillId="0" borderId="0" xfId="0"/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9" fontId="7" fillId="0" borderId="0" xfId="7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/>
    <xf numFmtId="10" fontId="6" fillId="0" borderId="0" xfId="7" applyNumberFormat="1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0" fontId="14" fillId="0" borderId="0" xfId="7" applyNumberFormat="1" applyFont="1" applyFill="1" applyAlignment="1"/>
    <xf numFmtId="0" fontId="25" fillId="0" borderId="0" xfId="0" applyFont="1" applyFill="1" applyAlignment="1">
      <alignment horizontal="center" vertical="center"/>
    </xf>
    <xf numFmtId="3" fontId="8" fillId="0" borderId="0" xfId="16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Border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/>
    <xf numFmtId="0" fontId="2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26" fillId="0" borderId="0" xfId="0" applyFont="1" applyFill="1" applyAlignment="1"/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/>
    <xf numFmtId="3" fontId="7" fillId="0" borderId="0" xfId="0" applyNumberFormat="1" applyFont="1" applyFill="1" applyAlignment="1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10" fontId="7" fillId="0" borderId="0" xfId="7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10" fontId="7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/>
    </xf>
  </cellXfs>
  <cellStyles count="18">
    <cellStyle name="S4" xfId="3"/>
    <cellStyle name="Обычный" xfId="0" builtinId="0"/>
    <cellStyle name="Обычный 10 2 2" xfId="14"/>
    <cellStyle name="Обычный 2" xfId="11"/>
    <cellStyle name="Обычный 3" xfId="2"/>
    <cellStyle name="Обычный 3 2" xfId="1"/>
    <cellStyle name="Обычный 3 2 2 2 2" xfId="5"/>
    <cellStyle name="Обычный 3 2 2 5" xfId="15"/>
    <cellStyle name="Обычный 4" xfId="6"/>
    <cellStyle name="Процентный" xfId="7" builtinId="5"/>
    <cellStyle name="Процентный 2" xfId="13"/>
    <cellStyle name="Стиль 1" xfId="10"/>
    <cellStyle name="Финансовый 2" xfId="4"/>
    <cellStyle name="Финансовый 3" xfId="16"/>
    <cellStyle name="Финансовый 3 2" xfId="17"/>
    <cellStyle name="Финансовый 4" xfId="12"/>
    <cellStyle name="Финансовый 66" xfId="9"/>
    <cellStyle name="Финансовый 6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8391"/>
  <sheetViews>
    <sheetView tabSelected="1" view="pageBreakPreview" zoomScale="80" zoomScaleNormal="100" zoomScaleSheetLayoutView="80" zoomScalePageLayoutView="70" workbookViewId="0">
      <pane ySplit="11" topLeftCell="A26" activePane="bottomLeft" state="frozen"/>
      <selection pane="bottomLeft" activeCell="A42" sqref="A42"/>
    </sheetView>
  </sheetViews>
  <sheetFormatPr defaultRowHeight="15.75" outlineLevelRow="1" x14ac:dyDescent="0.25"/>
  <cols>
    <col min="1" max="1" width="10.5703125" style="4" customWidth="1"/>
    <col min="2" max="2" width="82.7109375" style="34" customWidth="1"/>
    <col min="3" max="3" width="15.140625" style="8" customWidth="1"/>
    <col min="4" max="4" width="17.140625" style="8" customWidth="1"/>
    <col min="5" max="5" width="18.5703125" style="8" customWidth="1"/>
    <col min="6" max="13" width="16.85546875" style="4" customWidth="1"/>
    <col min="14" max="14" width="29.28515625" style="4" customWidth="1"/>
    <col min="15" max="16384" width="9.140625" style="4"/>
  </cols>
  <sheetData>
    <row r="1" spans="1:19" outlineLevel="1" x14ac:dyDescent="0.25">
      <c r="A1" s="21"/>
      <c r="B1" s="51"/>
      <c r="J1" s="78"/>
      <c r="K1" s="78"/>
      <c r="L1" s="79"/>
      <c r="M1" s="79"/>
    </row>
    <row r="2" spans="1:19" s="8" customFormat="1" ht="18.75" outlineLevel="1" x14ac:dyDescent="0.25">
      <c r="A2" s="22"/>
      <c r="B2" s="24"/>
      <c r="F2" s="14" t="s">
        <v>12</v>
      </c>
      <c r="G2" s="6"/>
      <c r="S2" s="10"/>
    </row>
    <row r="3" spans="1:19" s="8" customFormat="1" ht="18.75" outlineLevel="1" x14ac:dyDescent="0.25">
      <c r="A3" s="22"/>
      <c r="B3" s="24"/>
      <c r="F3" s="14" t="s">
        <v>51</v>
      </c>
      <c r="G3" s="6"/>
      <c r="S3" s="10"/>
    </row>
    <row r="4" spans="1:19" s="8" customFormat="1" ht="18.75" outlineLevel="1" x14ac:dyDescent="0.25">
      <c r="A4" s="22"/>
      <c r="B4" s="24"/>
      <c r="F4" s="29" t="s">
        <v>0</v>
      </c>
      <c r="G4" s="7"/>
      <c r="L4" s="24"/>
      <c r="S4" s="10"/>
    </row>
    <row r="5" spans="1:19" s="8" customFormat="1" ht="18.75" outlineLevel="1" x14ac:dyDescent="0.25">
      <c r="A5" s="22"/>
      <c r="B5" s="60"/>
      <c r="F5" s="17" t="s">
        <v>7</v>
      </c>
      <c r="I5" s="31"/>
      <c r="J5" s="31"/>
      <c r="S5" s="10"/>
    </row>
    <row r="6" spans="1:19" s="8" customFormat="1" ht="38.25" customHeight="1" outlineLevel="1" x14ac:dyDescent="0.25">
      <c r="A6" s="22"/>
      <c r="B6" s="60"/>
      <c r="F6" s="29" t="s">
        <v>1</v>
      </c>
      <c r="G6" s="7"/>
      <c r="S6" s="10"/>
    </row>
    <row r="7" spans="1:19" s="8" customFormat="1" ht="18.75" outlineLevel="1" x14ac:dyDescent="0.25">
      <c r="A7" s="22"/>
      <c r="B7" s="24"/>
      <c r="F7" s="17" t="s">
        <v>4</v>
      </c>
      <c r="S7" s="10"/>
    </row>
    <row r="8" spans="1:19" ht="26.25" customHeight="1" x14ac:dyDescent="0.25">
      <c r="A8" s="76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9" ht="62.25" customHeight="1" x14ac:dyDescent="0.25">
      <c r="A9" s="76" t="s">
        <v>2</v>
      </c>
      <c r="B9" s="76" t="s">
        <v>3</v>
      </c>
      <c r="C9" s="76" t="s">
        <v>8</v>
      </c>
      <c r="D9" s="76" t="s">
        <v>22</v>
      </c>
      <c r="E9" s="76"/>
      <c r="F9" s="76" t="s">
        <v>19</v>
      </c>
      <c r="G9" s="76"/>
      <c r="H9" s="76" t="s">
        <v>28</v>
      </c>
      <c r="I9" s="76"/>
      <c r="J9" s="76" t="s">
        <v>29</v>
      </c>
      <c r="K9" s="76"/>
      <c r="L9" s="76" t="s">
        <v>11</v>
      </c>
      <c r="M9" s="76"/>
    </row>
    <row r="10" spans="1:19" x14ac:dyDescent="0.25">
      <c r="A10" s="76"/>
      <c r="B10" s="76"/>
      <c r="C10" s="76"/>
      <c r="D10" s="77" t="s">
        <v>13</v>
      </c>
      <c r="E10" s="77" t="s">
        <v>14</v>
      </c>
      <c r="F10" s="77" t="s">
        <v>13</v>
      </c>
      <c r="G10" s="77" t="s">
        <v>14</v>
      </c>
      <c r="H10" s="76" t="s">
        <v>13</v>
      </c>
      <c r="I10" s="76" t="s">
        <v>14</v>
      </c>
      <c r="J10" s="76" t="s">
        <v>13</v>
      </c>
      <c r="K10" s="76" t="s">
        <v>14</v>
      </c>
      <c r="L10" s="76" t="s">
        <v>13</v>
      </c>
      <c r="M10" s="76" t="s">
        <v>14</v>
      </c>
    </row>
    <row r="11" spans="1:19" x14ac:dyDescent="0.25">
      <c r="A11" s="76"/>
      <c r="B11" s="76"/>
      <c r="C11" s="76"/>
      <c r="D11" s="77"/>
      <c r="E11" s="77"/>
      <c r="F11" s="77"/>
      <c r="G11" s="77"/>
      <c r="H11" s="76"/>
      <c r="I11" s="76"/>
      <c r="J11" s="76"/>
      <c r="K11" s="76"/>
      <c r="L11" s="76"/>
      <c r="M11" s="76"/>
    </row>
    <row r="12" spans="1:19" x14ac:dyDescent="0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</row>
    <row r="13" spans="1:19" ht="21.75" customHeight="1" x14ac:dyDescent="0.25">
      <c r="A13" s="9"/>
      <c r="B13" s="25" t="s">
        <v>31</v>
      </c>
      <c r="C13" s="23"/>
      <c r="D13" s="9"/>
      <c r="E13" s="9"/>
      <c r="F13" s="23"/>
      <c r="G13" s="3"/>
      <c r="H13" s="23"/>
      <c r="I13" s="23"/>
      <c r="J13" s="23"/>
      <c r="K13" s="23"/>
      <c r="L13" s="23"/>
      <c r="M13" s="23"/>
    </row>
    <row r="14" spans="1:19" ht="21.75" customHeight="1" x14ac:dyDescent="0.25">
      <c r="A14" s="2"/>
      <c r="B14" s="26" t="s">
        <v>32</v>
      </c>
      <c r="C14" s="9"/>
      <c r="D14" s="9"/>
      <c r="E14" s="9"/>
      <c r="F14" s="3">
        <f t="shared" ref="F14:M14" si="0">F15+F33+F39+F40+F41</f>
        <v>11714570.25</v>
      </c>
      <c r="G14" s="3">
        <f t="shared" si="0"/>
        <v>4876691.7029199991</v>
      </c>
      <c r="H14" s="3">
        <f t="shared" si="0"/>
        <v>11714570.25</v>
      </c>
      <c r="I14" s="3">
        <f t="shared" si="0"/>
        <v>2476691.7029200005</v>
      </c>
      <c r="J14" s="3">
        <f t="shared" si="0"/>
        <v>0</v>
      </c>
      <c r="K14" s="3">
        <f t="shared" si="0"/>
        <v>2400000</v>
      </c>
      <c r="L14" s="3">
        <f t="shared" si="0"/>
        <v>0</v>
      </c>
      <c r="M14" s="3">
        <f t="shared" si="0"/>
        <v>0</v>
      </c>
      <c r="N14" s="11"/>
    </row>
    <row r="15" spans="1:19" ht="23.25" customHeight="1" x14ac:dyDescent="0.25">
      <c r="A15" s="5"/>
      <c r="B15" s="25" t="s">
        <v>25</v>
      </c>
      <c r="C15" s="23"/>
      <c r="D15" s="9"/>
      <c r="E15" s="9"/>
      <c r="F15" s="3">
        <f t="shared" ref="F15:M15" si="1">SUM(F16:F32)</f>
        <v>9341368</v>
      </c>
      <c r="G15" s="3">
        <f t="shared" si="1"/>
        <v>4404984.1080599995</v>
      </c>
      <c r="H15" s="3">
        <f t="shared" si="1"/>
        <v>9341368</v>
      </c>
      <c r="I15" s="3">
        <f t="shared" si="1"/>
        <v>2004984.10806</v>
      </c>
      <c r="J15" s="3">
        <f t="shared" si="1"/>
        <v>0</v>
      </c>
      <c r="K15" s="3">
        <f t="shared" si="1"/>
        <v>2400000</v>
      </c>
      <c r="L15" s="3">
        <f t="shared" si="1"/>
        <v>0</v>
      </c>
      <c r="M15" s="3">
        <f t="shared" si="1"/>
        <v>0</v>
      </c>
    </row>
    <row r="16" spans="1:19" ht="58.5" customHeight="1" x14ac:dyDescent="0.25">
      <c r="A16" s="9">
        <v>1</v>
      </c>
      <c r="B16" s="80" t="s">
        <v>33</v>
      </c>
      <c r="C16" s="12" t="s">
        <v>9</v>
      </c>
      <c r="D16" s="9">
        <v>1</v>
      </c>
      <c r="E16" s="9"/>
      <c r="F16" s="3">
        <f>H16+J16+L16</f>
        <v>80000</v>
      </c>
      <c r="G16" s="3">
        <f>I16+K16+M16</f>
        <v>0</v>
      </c>
      <c r="H16" s="1">
        <v>80000</v>
      </c>
      <c r="I16" s="1"/>
      <c r="J16" s="1"/>
      <c r="K16" s="1"/>
      <c r="L16" s="12"/>
      <c r="M16" s="1"/>
      <c r="N16" s="50"/>
    </row>
    <row r="17" spans="1:14" ht="58.5" customHeight="1" x14ac:dyDescent="0.25">
      <c r="A17" s="9" t="s">
        <v>64</v>
      </c>
      <c r="B17" s="80" t="s">
        <v>59</v>
      </c>
      <c r="C17" s="12" t="s">
        <v>9</v>
      </c>
      <c r="D17" s="9"/>
      <c r="E17" s="9"/>
      <c r="F17" s="3">
        <f t="shared" ref="F17:F21" si="2">H17+J17+L17</f>
        <v>0</v>
      </c>
      <c r="G17" s="3">
        <f t="shared" ref="G17:G21" si="3">I17+K17+M17</f>
        <v>8424.7745300000006</v>
      </c>
      <c r="H17" s="1"/>
      <c r="I17" s="1">
        <v>8424.7745300000006</v>
      </c>
      <c r="J17" s="1"/>
      <c r="K17" s="1"/>
      <c r="L17" s="12"/>
      <c r="M17" s="1"/>
      <c r="N17" s="50"/>
    </row>
    <row r="18" spans="1:14" ht="58.5" customHeight="1" x14ac:dyDescent="0.25">
      <c r="A18" s="9" t="s">
        <v>65</v>
      </c>
      <c r="B18" s="80" t="s">
        <v>60</v>
      </c>
      <c r="C18" s="12" t="s">
        <v>9</v>
      </c>
      <c r="D18" s="9"/>
      <c r="E18" s="9"/>
      <c r="F18" s="3">
        <f t="shared" si="2"/>
        <v>0</v>
      </c>
      <c r="G18" s="3">
        <f t="shared" si="3"/>
        <v>4182.5901000000003</v>
      </c>
      <c r="H18" s="1"/>
      <c r="I18" s="1">
        <v>4182.5901000000003</v>
      </c>
      <c r="J18" s="1"/>
      <c r="K18" s="1"/>
      <c r="L18" s="12"/>
      <c r="M18" s="1"/>
      <c r="N18" s="50"/>
    </row>
    <row r="19" spans="1:14" ht="58.5" customHeight="1" x14ac:dyDescent="0.25">
      <c r="A19" s="9" t="s">
        <v>66</v>
      </c>
      <c r="B19" s="80" t="s">
        <v>61</v>
      </c>
      <c r="C19" s="12" t="s">
        <v>9</v>
      </c>
      <c r="D19" s="9"/>
      <c r="E19" s="9"/>
      <c r="F19" s="3">
        <f t="shared" si="2"/>
        <v>0</v>
      </c>
      <c r="G19" s="3">
        <f t="shared" si="3"/>
        <v>5383.7683500000003</v>
      </c>
      <c r="H19" s="1"/>
      <c r="I19" s="1">
        <v>5383.7683500000003</v>
      </c>
      <c r="J19" s="1"/>
      <c r="K19" s="1"/>
      <c r="L19" s="12"/>
      <c r="M19" s="1"/>
      <c r="N19" s="50"/>
    </row>
    <row r="20" spans="1:14" ht="58.5" customHeight="1" x14ac:dyDescent="0.25">
      <c r="A20" s="9" t="s">
        <v>67</v>
      </c>
      <c r="B20" s="80" t="s">
        <v>62</v>
      </c>
      <c r="C20" s="12" t="s">
        <v>9</v>
      </c>
      <c r="D20" s="9"/>
      <c r="E20" s="9"/>
      <c r="F20" s="3">
        <f t="shared" si="2"/>
        <v>0</v>
      </c>
      <c r="G20" s="3">
        <f t="shared" si="3"/>
        <v>9326.4014499999994</v>
      </c>
      <c r="H20" s="1"/>
      <c r="I20" s="1">
        <v>9326.4014499999994</v>
      </c>
      <c r="J20" s="1"/>
      <c r="K20" s="1"/>
      <c r="L20" s="12"/>
      <c r="M20" s="1"/>
      <c r="N20" s="50"/>
    </row>
    <row r="21" spans="1:14" ht="58.5" customHeight="1" x14ac:dyDescent="0.25">
      <c r="A21" s="9" t="s">
        <v>68</v>
      </c>
      <c r="B21" s="80" t="s">
        <v>63</v>
      </c>
      <c r="C21" s="12" t="s">
        <v>9</v>
      </c>
      <c r="D21" s="9"/>
      <c r="E21" s="9"/>
      <c r="F21" s="3">
        <f t="shared" si="2"/>
        <v>0</v>
      </c>
      <c r="G21" s="3">
        <f t="shared" si="3"/>
        <v>8544.2052800000001</v>
      </c>
      <c r="H21" s="1"/>
      <c r="I21" s="1">
        <v>8544.2052800000001</v>
      </c>
      <c r="J21" s="1"/>
      <c r="K21" s="1"/>
      <c r="L21" s="12"/>
      <c r="M21" s="1"/>
      <c r="N21" s="50"/>
    </row>
    <row r="22" spans="1:14" ht="59.25" customHeight="1" x14ac:dyDescent="0.25">
      <c r="A22" s="9">
        <v>2</v>
      </c>
      <c r="B22" s="80" t="s">
        <v>34</v>
      </c>
      <c r="C22" s="9" t="s">
        <v>10</v>
      </c>
      <c r="D22" s="9">
        <v>493</v>
      </c>
      <c r="E22" s="9"/>
      <c r="F22" s="3">
        <f t="shared" ref="F22:F32" si="4">H22+J22+L22</f>
        <v>3100000</v>
      </c>
      <c r="G22" s="3">
        <f t="shared" ref="G22:G30" si="5">I22+K22+M22</f>
        <v>0</v>
      </c>
      <c r="H22" s="12">
        <v>3100000</v>
      </c>
      <c r="I22" s="1"/>
      <c r="J22" s="1"/>
      <c r="K22" s="1"/>
      <c r="L22" s="1"/>
      <c r="M22" s="1"/>
      <c r="N22" s="50"/>
    </row>
    <row r="23" spans="1:14" ht="55.5" customHeight="1" x14ac:dyDescent="0.25">
      <c r="A23" s="9">
        <v>3</v>
      </c>
      <c r="B23" s="80" t="s">
        <v>49</v>
      </c>
      <c r="C23" s="9" t="s">
        <v>58</v>
      </c>
      <c r="D23" s="9"/>
      <c r="E23" s="9"/>
      <c r="F23" s="3">
        <f t="shared" si="4"/>
        <v>0</v>
      </c>
      <c r="G23" s="3">
        <f t="shared" si="5"/>
        <v>3887538.9580699997</v>
      </c>
      <c r="H23" s="12"/>
      <c r="I23" s="12">
        <v>1487538.9580699999</v>
      </c>
      <c r="J23" s="1"/>
      <c r="K23" s="1">
        <v>2400000</v>
      </c>
      <c r="L23" s="1"/>
      <c r="M23" s="1"/>
      <c r="N23" s="50"/>
    </row>
    <row r="24" spans="1:14" s="19" customFormat="1" ht="38.25" customHeight="1" x14ac:dyDescent="0.25">
      <c r="A24" s="15">
        <v>4</v>
      </c>
      <c r="B24" s="81" t="s">
        <v>30</v>
      </c>
      <c r="C24" s="12" t="s">
        <v>10</v>
      </c>
      <c r="D24" s="12"/>
      <c r="E24" s="33"/>
      <c r="F24" s="3">
        <f t="shared" ref="F24:F25" si="6">H24+J24+L24</f>
        <v>0</v>
      </c>
      <c r="G24" s="3">
        <f t="shared" si="5"/>
        <v>258672.06706999999</v>
      </c>
      <c r="H24" s="12"/>
      <c r="I24" s="12">
        <v>258672.06706999999</v>
      </c>
      <c r="J24" s="12"/>
      <c r="K24" s="12"/>
      <c r="L24" s="18"/>
      <c r="M24" s="18"/>
    </row>
    <row r="25" spans="1:14" s="19" customFormat="1" ht="54" customHeight="1" x14ac:dyDescent="0.25">
      <c r="A25" s="15">
        <v>5</v>
      </c>
      <c r="B25" s="80" t="s">
        <v>56</v>
      </c>
      <c r="C25" s="12" t="s">
        <v>57</v>
      </c>
      <c r="D25" s="12"/>
      <c r="E25" s="33"/>
      <c r="F25" s="3">
        <f t="shared" si="6"/>
        <v>0</v>
      </c>
      <c r="G25" s="3">
        <f t="shared" si="5"/>
        <v>21199.68161</v>
      </c>
      <c r="H25" s="12"/>
      <c r="I25" s="12">
        <v>21199.68161</v>
      </c>
      <c r="J25" s="12"/>
      <c r="K25" s="12"/>
      <c r="L25" s="18"/>
      <c r="M25" s="18"/>
    </row>
    <row r="26" spans="1:14" ht="21.75" customHeight="1" x14ac:dyDescent="0.25">
      <c r="A26" s="9">
        <v>6</v>
      </c>
      <c r="B26" s="80" t="s">
        <v>20</v>
      </c>
      <c r="C26" s="9" t="s">
        <v>35</v>
      </c>
      <c r="D26" s="1">
        <v>68089</v>
      </c>
      <c r="E26" s="9"/>
      <c r="F26" s="3">
        <f t="shared" si="4"/>
        <v>2108445</v>
      </c>
      <c r="G26" s="3">
        <f t="shared" si="5"/>
        <v>0</v>
      </c>
      <c r="H26" s="12">
        <v>2108445</v>
      </c>
      <c r="I26" s="1"/>
      <c r="J26" s="1"/>
      <c r="K26" s="1"/>
      <c r="L26" s="1"/>
      <c r="M26" s="1"/>
      <c r="N26" s="50"/>
    </row>
    <row r="27" spans="1:14" s="19" customFormat="1" ht="39" customHeight="1" x14ac:dyDescent="0.25">
      <c r="A27" s="15">
        <v>7</v>
      </c>
      <c r="B27" s="80" t="s">
        <v>36</v>
      </c>
      <c r="C27" s="12" t="s">
        <v>37</v>
      </c>
      <c r="D27" s="12" t="s">
        <v>38</v>
      </c>
      <c r="E27" s="33"/>
      <c r="F27" s="3">
        <f t="shared" si="4"/>
        <v>2000000</v>
      </c>
      <c r="G27" s="3">
        <f t="shared" si="5"/>
        <v>0</v>
      </c>
      <c r="H27" s="12">
        <v>2000000</v>
      </c>
      <c r="I27" s="12"/>
      <c r="J27" s="18"/>
      <c r="K27" s="18"/>
      <c r="L27" s="18"/>
      <c r="M27" s="18"/>
      <c r="N27" s="50"/>
    </row>
    <row r="28" spans="1:14" s="19" customFormat="1" ht="24" customHeight="1" x14ac:dyDescent="0.25">
      <c r="A28" s="15">
        <v>8</v>
      </c>
      <c r="B28" s="80" t="s">
        <v>39</v>
      </c>
      <c r="C28" s="12" t="s">
        <v>37</v>
      </c>
      <c r="D28" s="12" t="s">
        <v>40</v>
      </c>
      <c r="E28" s="33"/>
      <c r="F28" s="3">
        <f t="shared" si="4"/>
        <v>1000000</v>
      </c>
      <c r="G28" s="3">
        <f t="shared" si="5"/>
        <v>0</v>
      </c>
      <c r="H28" s="12">
        <v>1000000</v>
      </c>
      <c r="I28" s="12"/>
      <c r="J28" s="18"/>
      <c r="K28" s="18"/>
      <c r="L28" s="18"/>
      <c r="M28" s="18"/>
    </row>
    <row r="29" spans="1:14" s="19" customFormat="1" ht="36" customHeight="1" x14ac:dyDescent="0.25">
      <c r="A29" s="15">
        <v>9</v>
      </c>
      <c r="B29" s="80" t="s">
        <v>41</v>
      </c>
      <c r="C29" s="12" t="s">
        <v>10</v>
      </c>
      <c r="D29" s="82">
        <v>3.6</v>
      </c>
      <c r="E29" s="33"/>
      <c r="F29" s="3">
        <f t="shared" si="4"/>
        <v>337923</v>
      </c>
      <c r="G29" s="3">
        <f t="shared" si="5"/>
        <v>0</v>
      </c>
      <c r="H29" s="12">
        <v>337923</v>
      </c>
      <c r="I29" s="12"/>
      <c r="J29" s="18"/>
      <c r="K29" s="18"/>
      <c r="L29" s="18"/>
      <c r="M29" s="18"/>
      <c r="N29" s="52"/>
    </row>
    <row r="30" spans="1:14" s="19" customFormat="1" ht="19.5" customHeight="1" x14ac:dyDescent="0.25">
      <c r="A30" s="15">
        <v>10</v>
      </c>
      <c r="B30" s="80" t="s">
        <v>42</v>
      </c>
      <c r="C30" s="12" t="s">
        <v>37</v>
      </c>
      <c r="D30" s="12" t="s">
        <v>43</v>
      </c>
      <c r="E30" s="33"/>
      <c r="F30" s="3">
        <f t="shared" si="4"/>
        <v>700000</v>
      </c>
      <c r="G30" s="3">
        <f t="shared" si="5"/>
        <v>0</v>
      </c>
      <c r="H30" s="12">
        <v>700000</v>
      </c>
      <c r="I30" s="12"/>
      <c r="J30" s="18"/>
      <c r="K30" s="18"/>
      <c r="L30" s="18"/>
      <c r="M30" s="18"/>
      <c r="N30" s="52"/>
    </row>
    <row r="31" spans="1:14" s="19" customFormat="1" ht="21.75" customHeight="1" x14ac:dyDescent="0.25">
      <c r="A31" s="15">
        <v>11</v>
      </c>
      <c r="B31" s="80" t="s">
        <v>44</v>
      </c>
      <c r="C31" s="12" t="s">
        <v>9</v>
      </c>
      <c r="D31" s="12">
        <v>1</v>
      </c>
      <c r="E31" s="33"/>
      <c r="F31" s="3">
        <f t="shared" si="4"/>
        <v>15000</v>
      </c>
      <c r="G31" s="3">
        <f>I31+K31+M31</f>
        <v>0</v>
      </c>
      <c r="H31" s="12">
        <v>15000</v>
      </c>
      <c r="I31" s="12"/>
      <c r="J31" s="12"/>
      <c r="K31" s="12"/>
      <c r="L31" s="18"/>
      <c r="M31" s="18"/>
      <c r="N31" s="52"/>
    </row>
    <row r="32" spans="1:14" s="19" customFormat="1" ht="47.25" x14ac:dyDescent="0.25">
      <c r="A32" s="15">
        <v>12</v>
      </c>
      <c r="B32" s="80" t="s">
        <v>24</v>
      </c>
      <c r="C32" s="12" t="s">
        <v>55</v>
      </c>
      <c r="D32" s="12"/>
      <c r="E32" s="33"/>
      <c r="F32" s="3">
        <f t="shared" si="4"/>
        <v>0</v>
      </c>
      <c r="G32" s="3">
        <f t="shared" ref="G32" si="7">I32+K32+M32</f>
        <v>201711.66159999999</v>
      </c>
      <c r="H32" s="12"/>
      <c r="I32" s="12">
        <v>201711.66159999999</v>
      </c>
      <c r="J32" s="12"/>
      <c r="K32" s="12"/>
      <c r="L32" s="18"/>
      <c r="M32" s="18"/>
      <c r="N32" s="57"/>
    </row>
    <row r="33" spans="1:13" s="59" customFormat="1" x14ac:dyDescent="0.25">
      <c r="A33" s="58"/>
      <c r="B33" s="27" t="s">
        <v>5</v>
      </c>
      <c r="C33" s="33"/>
      <c r="D33" s="33"/>
      <c r="E33" s="33"/>
      <c r="F33" s="3">
        <f>SUM(F34:F38)</f>
        <v>1835000</v>
      </c>
      <c r="G33" s="3">
        <f t="shared" ref="G33:M33" si="8">SUM(G34:G38)</f>
        <v>6507.8069800000003</v>
      </c>
      <c r="H33" s="3">
        <f t="shared" si="8"/>
        <v>1835000</v>
      </c>
      <c r="I33" s="3">
        <f t="shared" si="8"/>
        <v>6507.8069800000003</v>
      </c>
      <c r="J33" s="3">
        <f t="shared" si="8"/>
        <v>0</v>
      </c>
      <c r="K33" s="3">
        <f t="shared" si="8"/>
        <v>0</v>
      </c>
      <c r="L33" s="3">
        <f t="shared" si="8"/>
        <v>0</v>
      </c>
      <c r="M33" s="3">
        <f t="shared" si="8"/>
        <v>0</v>
      </c>
    </row>
    <row r="34" spans="1:13" s="19" customFormat="1" ht="38.25" customHeight="1" x14ac:dyDescent="0.25">
      <c r="A34" s="15">
        <v>13</v>
      </c>
      <c r="B34" s="80" t="s">
        <v>45</v>
      </c>
      <c r="C34" s="12" t="s">
        <v>9</v>
      </c>
      <c r="D34" s="12">
        <v>1</v>
      </c>
      <c r="E34" s="33"/>
      <c r="F34" s="3">
        <f t="shared" ref="F34:G41" si="9">H34+J34+L34</f>
        <v>70000</v>
      </c>
      <c r="G34" s="3">
        <f t="shared" si="9"/>
        <v>0</v>
      </c>
      <c r="H34" s="1">
        <v>70000</v>
      </c>
      <c r="I34" s="1"/>
      <c r="J34" s="3"/>
      <c r="K34" s="3"/>
      <c r="L34" s="3"/>
      <c r="M34" s="3"/>
    </row>
    <row r="35" spans="1:13" s="19" customFormat="1" ht="36" customHeight="1" x14ac:dyDescent="0.25">
      <c r="A35" s="15">
        <v>14</v>
      </c>
      <c r="B35" s="80" t="s">
        <v>46</v>
      </c>
      <c r="C35" s="12" t="s">
        <v>10</v>
      </c>
      <c r="D35" s="82">
        <v>100.6</v>
      </c>
      <c r="E35" s="33"/>
      <c r="F35" s="3">
        <f t="shared" si="9"/>
        <v>950000</v>
      </c>
      <c r="G35" s="3">
        <f t="shared" si="9"/>
        <v>0</v>
      </c>
      <c r="H35" s="1">
        <v>950000</v>
      </c>
      <c r="I35" s="1"/>
      <c r="J35" s="3"/>
      <c r="K35" s="3"/>
      <c r="L35" s="3"/>
      <c r="M35" s="3"/>
    </row>
    <row r="36" spans="1:13" s="19" customFormat="1" ht="21.75" customHeight="1" x14ac:dyDescent="0.25">
      <c r="A36" s="15">
        <v>15</v>
      </c>
      <c r="B36" s="80" t="s">
        <v>47</v>
      </c>
      <c r="C36" s="12" t="s">
        <v>9</v>
      </c>
      <c r="D36" s="12">
        <v>1</v>
      </c>
      <c r="E36" s="33"/>
      <c r="F36" s="3">
        <f t="shared" si="9"/>
        <v>65000</v>
      </c>
      <c r="G36" s="3">
        <f t="shared" si="9"/>
        <v>0</v>
      </c>
      <c r="H36" s="1">
        <v>65000</v>
      </c>
      <c r="I36" s="1"/>
      <c r="J36" s="3"/>
      <c r="K36" s="3"/>
      <c r="L36" s="3"/>
      <c r="M36" s="3"/>
    </row>
    <row r="37" spans="1:13" s="19" customFormat="1" ht="45" customHeight="1" x14ac:dyDescent="0.25">
      <c r="A37" s="15">
        <v>16</v>
      </c>
      <c r="B37" s="80" t="s">
        <v>54</v>
      </c>
      <c r="C37" s="12" t="s">
        <v>9</v>
      </c>
      <c r="D37" s="12"/>
      <c r="E37" s="33"/>
      <c r="F37" s="3"/>
      <c r="G37" s="3">
        <f t="shared" si="9"/>
        <v>6507.8069800000003</v>
      </c>
      <c r="H37" s="1"/>
      <c r="I37" s="1">
        <v>6507.8069800000003</v>
      </c>
      <c r="J37" s="3"/>
      <c r="K37" s="3"/>
      <c r="L37" s="3"/>
      <c r="M37" s="3"/>
    </row>
    <row r="38" spans="1:13" s="19" customFormat="1" ht="20.25" customHeight="1" x14ac:dyDescent="0.25">
      <c r="A38" s="15">
        <v>17</v>
      </c>
      <c r="B38" s="80" t="s">
        <v>20</v>
      </c>
      <c r="C38" s="12" t="s">
        <v>35</v>
      </c>
      <c r="D38" s="12">
        <v>19015</v>
      </c>
      <c r="E38" s="33"/>
      <c r="F38" s="3">
        <f t="shared" si="9"/>
        <v>750000</v>
      </c>
      <c r="G38" s="3">
        <f t="shared" si="9"/>
        <v>0</v>
      </c>
      <c r="H38" s="1">
        <v>750000</v>
      </c>
      <c r="I38" s="1"/>
      <c r="J38" s="3"/>
      <c r="K38" s="3"/>
      <c r="L38" s="3"/>
      <c r="M38" s="3"/>
    </row>
    <row r="39" spans="1:13" s="19" customFormat="1" ht="19.5" customHeight="1" x14ac:dyDescent="0.25">
      <c r="A39" s="15">
        <v>18</v>
      </c>
      <c r="B39" s="80" t="s">
        <v>6</v>
      </c>
      <c r="C39" s="12" t="s">
        <v>35</v>
      </c>
      <c r="D39" s="12">
        <v>1064</v>
      </c>
      <c r="E39" s="12">
        <v>5</v>
      </c>
      <c r="F39" s="3">
        <f t="shared" si="9"/>
        <v>343461</v>
      </c>
      <c r="G39" s="3">
        <f t="shared" si="9"/>
        <v>12000.464819999999</v>
      </c>
      <c r="H39" s="1">
        <v>343461</v>
      </c>
      <c r="I39" s="1">
        <v>12000.464819999999</v>
      </c>
      <c r="J39" s="3"/>
      <c r="K39" s="3"/>
      <c r="L39" s="3"/>
      <c r="M39" s="3"/>
    </row>
    <row r="40" spans="1:13" s="19" customFormat="1" ht="20.25" customHeight="1" x14ac:dyDescent="0.25">
      <c r="A40" s="15">
        <v>19</v>
      </c>
      <c r="B40" s="80" t="s">
        <v>27</v>
      </c>
      <c r="C40" s="12" t="s">
        <v>35</v>
      </c>
      <c r="D40" s="12"/>
      <c r="E40" s="12">
        <v>80</v>
      </c>
      <c r="F40" s="3">
        <f t="shared" si="9"/>
        <v>0</v>
      </c>
      <c r="G40" s="3">
        <f t="shared" si="9"/>
        <v>197320.31748</v>
      </c>
      <c r="H40" s="1"/>
      <c r="I40" s="1">
        <v>197320.31748</v>
      </c>
      <c r="J40" s="3"/>
      <c r="K40" s="3"/>
      <c r="L40" s="3"/>
      <c r="M40" s="3"/>
    </row>
    <row r="41" spans="1:13" s="19" customFormat="1" ht="21.75" customHeight="1" x14ac:dyDescent="0.25">
      <c r="A41" s="15">
        <v>20</v>
      </c>
      <c r="B41" s="80" t="s">
        <v>26</v>
      </c>
      <c r="C41" s="12"/>
      <c r="D41" s="12"/>
      <c r="E41" s="33"/>
      <c r="F41" s="12">
        <f t="shared" si="9"/>
        <v>194741.25</v>
      </c>
      <c r="G41" s="3">
        <f t="shared" si="9"/>
        <v>255879.00558</v>
      </c>
      <c r="H41" s="12">
        <v>194741.25</v>
      </c>
      <c r="I41" s="1">
        <v>255879.00558</v>
      </c>
      <c r="J41" s="3"/>
      <c r="K41" s="3"/>
      <c r="L41" s="3"/>
      <c r="M41" s="3"/>
    </row>
    <row r="42" spans="1:13" x14ac:dyDescent="0.25">
      <c r="G42" s="20"/>
    </row>
    <row r="43" spans="1:13" x14ac:dyDescent="0.25">
      <c r="G43" s="20"/>
    </row>
    <row r="44" spans="1:13" s="13" customFormat="1" ht="18.75" x14ac:dyDescent="0.3">
      <c r="A44" s="4"/>
      <c r="B44" s="34"/>
      <c r="C44" s="8"/>
      <c r="D44" s="8"/>
      <c r="E44" s="8"/>
      <c r="F44" s="4"/>
      <c r="G44" s="20"/>
      <c r="H44" s="21"/>
      <c r="I44" s="30"/>
      <c r="J44" s="35"/>
      <c r="K44" s="4"/>
      <c r="L44" s="4"/>
      <c r="M44" s="4"/>
    </row>
    <row r="45" spans="1:13" s="49" customFormat="1" ht="19.5" x14ac:dyDescent="0.3">
      <c r="A45" s="46"/>
      <c r="B45" s="47"/>
      <c r="C45" s="48"/>
      <c r="D45" s="48"/>
      <c r="E45" s="48"/>
      <c r="F45" s="46"/>
      <c r="G45" s="46"/>
      <c r="H45" s="46"/>
      <c r="I45" s="46"/>
      <c r="J45" s="46"/>
      <c r="K45" s="46"/>
      <c r="L45" s="46"/>
      <c r="M45" s="46"/>
    </row>
    <row r="46" spans="1:13" s="16" customFormat="1" ht="18.75" x14ac:dyDescent="0.3">
      <c r="B46" s="37"/>
      <c r="C46" s="17"/>
      <c r="D46" s="17"/>
      <c r="E46" s="17"/>
      <c r="G46" s="28"/>
    </row>
    <row r="47" spans="1:13" s="16" customFormat="1" ht="18.75" x14ac:dyDescent="0.3">
      <c r="B47" s="37"/>
      <c r="C47" s="17"/>
      <c r="D47" s="17"/>
      <c r="E47" s="17"/>
      <c r="G47" s="28"/>
    </row>
    <row r="48" spans="1:13" s="13" customFormat="1" ht="18.75" x14ac:dyDescent="0.3">
      <c r="A48" s="75"/>
      <c r="B48" s="75"/>
      <c r="C48" s="75"/>
      <c r="D48" s="75"/>
      <c r="E48" s="75"/>
      <c r="F48" s="75"/>
      <c r="G48" s="75"/>
      <c r="H48" s="75"/>
      <c r="I48" s="16"/>
      <c r="J48" s="38"/>
      <c r="K48" s="16"/>
      <c r="L48" s="16"/>
      <c r="M48" s="16"/>
    </row>
    <row r="49" spans="1:13" s="49" customFormat="1" ht="19.5" x14ac:dyDescent="0.3">
      <c r="A49" s="46"/>
      <c r="B49" s="47"/>
      <c r="C49" s="48"/>
      <c r="D49" s="48"/>
      <c r="E49" s="48"/>
      <c r="F49" s="46"/>
      <c r="G49" s="46"/>
      <c r="H49" s="46"/>
      <c r="I49" s="46"/>
      <c r="J49" s="46"/>
      <c r="K49" s="46"/>
      <c r="L49" s="46"/>
      <c r="M49" s="46"/>
    </row>
    <row r="50" spans="1:13" s="16" customFormat="1" ht="18.75" x14ac:dyDescent="0.3">
      <c r="B50" s="37"/>
      <c r="C50" s="17"/>
      <c r="D50" s="17"/>
      <c r="E50" s="17"/>
    </row>
    <row r="51" spans="1:13" s="16" customFormat="1" ht="18.75" x14ac:dyDescent="0.3">
      <c r="B51" s="37"/>
      <c r="C51" s="17"/>
      <c r="D51" s="17"/>
      <c r="E51" s="17"/>
    </row>
    <row r="52" spans="1:13" s="13" customFormat="1" ht="18.75" x14ac:dyDescent="0.3">
      <c r="A52" s="16"/>
      <c r="B52" s="37"/>
      <c r="C52" s="17"/>
      <c r="D52" s="17"/>
      <c r="E52" s="17"/>
      <c r="F52" s="16"/>
      <c r="G52" s="16"/>
      <c r="H52" s="39"/>
      <c r="I52" s="16"/>
      <c r="J52" s="39"/>
      <c r="K52" s="16"/>
      <c r="L52" s="16"/>
      <c r="M52" s="16"/>
    </row>
    <row r="53" spans="1:13" s="49" customFormat="1" ht="19.5" x14ac:dyDescent="0.3">
      <c r="A53" s="46"/>
      <c r="B53" s="47"/>
      <c r="C53" s="48"/>
      <c r="D53" s="48"/>
      <c r="E53" s="48"/>
      <c r="F53" s="46"/>
      <c r="G53" s="46"/>
      <c r="H53" s="46"/>
      <c r="I53" s="46"/>
      <c r="J53" s="46"/>
      <c r="K53" s="46"/>
      <c r="L53" s="46"/>
      <c r="M53" s="46"/>
    </row>
    <row r="54" spans="1:13" s="16" customFormat="1" ht="18.75" x14ac:dyDescent="0.3">
      <c r="B54" s="37"/>
      <c r="C54" s="17"/>
      <c r="D54" s="17"/>
      <c r="E54" s="17"/>
    </row>
    <row r="55" spans="1:13" s="16" customFormat="1" ht="18.75" x14ac:dyDescent="0.3">
      <c r="B55" s="37"/>
      <c r="C55" s="17"/>
      <c r="D55" s="17"/>
      <c r="E55" s="17"/>
    </row>
    <row r="56" spans="1:13" s="13" customFormat="1" ht="18.75" x14ac:dyDescent="0.3">
      <c r="A56" s="16"/>
      <c r="B56" s="37"/>
      <c r="C56" s="17"/>
      <c r="D56" s="17"/>
      <c r="E56" s="17"/>
      <c r="F56" s="16"/>
      <c r="G56" s="16"/>
      <c r="H56" s="16"/>
      <c r="I56" s="16"/>
      <c r="J56" s="16"/>
      <c r="K56" s="16"/>
      <c r="L56" s="16"/>
      <c r="M56" s="16"/>
    </row>
    <row r="57" spans="1:13" s="49" customFormat="1" ht="19.5" x14ac:dyDescent="0.3">
      <c r="A57" s="46"/>
      <c r="B57" s="47"/>
      <c r="C57" s="48"/>
      <c r="D57" s="48"/>
      <c r="E57" s="48"/>
      <c r="F57" s="46"/>
      <c r="G57" s="46"/>
      <c r="H57" s="46"/>
      <c r="I57" s="46"/>
      <c r="J57" s="46"/>
      <c r="K57" s="46"/>
      <c r="L57" s="46"/>
      <c r="M57" s="46"/>
    </row>
    <row r="59" spans="1:13" x14ac:dyDescent="0.25">
      <c r="B59" s="40"/>
    </row>
    <row r="62" spans="1:13" x14ac:dyDescent="0.25">
      <c r="B62" s="40"/>
    </row>
    <row r="1048391" spans="2:5" x14ac:dyDescent="0.25">
      <c r="B1048391" s="4"/>
      <c r="C1048391" s="9"/>
      <c r="D1048391" s="4"/>
      <c r="E1048391" s="4"/>
    </row>
  </sheetData>
  <mergeCells count="21">
    <mergeCell ref="A8:M8"/>
    <mergeCell ref="J1:M1"/>
    <mergeCell ref="L9:M9"/>
    <mergeCell ref="H10:H11"/>
    <mergeCell ref="I10:I11"/>
    <mergeCell ref="J10:J11"/>
    <mergeCell ref="A48:H48"/>
    <mergeCell ref="K10:K11"/>
    <mergeCell ref="L10:L11"/>
    <mergeCell ref="M10:M11"/>
    <mergeCell ref="H9:I9"/>
    <mergeCell ref="J9:K9"/>
    <mergeCell ref="A9:A11"/>
    <mergeCell ref="C9:C11"/>
    <mergeCell ref="D9:E9"/>
    <mergeCell ref="F9:G9"/>
    <mergeCell ref="E10:E11"/>
    <mergeCell ref="G10:G11"/>
    <mergeCell ref="D10:D11"/>
    <mergeCell ref="F10:F11"/>
    <mergeCell ref="B9:B11"/>
  </mergeCells>
  <printOptions horizontalCentered="1"/>
  <pageMargins left="0.23622047244094491" right="0.23622047244094491" top="0.39370078740157483" bottom="0.39370078740157483" header="0.23622047244094491" footer="0.23622047244094491"/>
  <pageSetup paperSize="8" scale="45" orientation="landscape" verticalDpi="1200" r:id="rId1"/>
  <headerFooter>
    <oddFooter>&amp;C&amp;P</oddFooter>
  </headerFooter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view="pageBreakPreview" zoomScale="80" zoomScaleNormal="80" zoomScaleSheetLayoutView="80" workbookViewId="0">
      <selection activeCell="N11" sqref="N11"/>
    </sheetView>
  </sheetViews>
  <sheetFormatPr defaultRowHeight="15" outlineLevelRow="1" x14ac:dyDescent="0.25"/>
  <cols>
    <col min="1" max="1" width="9.140625" style="41"/>
    <col min="2" max="2" width="37.28515625" style="41" customWidth="1"/>
    <col min="3" max="3" width="22.85546875" style="41" customWidth="1"/>
    <col min="4" max="4" width="25.42578125" style="41" customWidth="1"/>
    <col min="5" max="5" width="22.140625" style="41" customWidth="1"/>
    <col min="6" max="6" width="9.140625" style="41"/>
    <col min="7" max="7" width="22.5703125" style="61" customWidth="1"/>
    <col min="8" max="8" width="22.85546875" style="61" customWidth="1"/>
    <col min="9" max="9" width="25.42578125" style="61" customWidth="1"/>
    <col min="10" max="10" width="24.140625" style="61" customWidth="1"/>
    <col min="11" max="255" width="9.140625" style="41"/>
    <col min="256" max="261" width="28" style="41" customWidth="1"/>
    <col min="262" max="511" width="9.140625" style="41"/>
    <col min="512" max="517" width="28" style="41" customWidth="1"/>
    <col min="518" max="767" width="9.140625" style="41"/>
    <col min="768" max="773" width="28" style="41" customWidth="1"/>
    <col min="774" max="1023" width="9.140625" style="41"/>
    <col min="1024" max="1029" width="28" style="41" customWidth="1"/>
    <col min="1030" max="1279" width="9.140625" style="41"/>
    <col min="1280" max="1285" width="28" style="41" customWidth="1"/>
    <col min="1286" max="1535" width="9.140625" style="41"/>
    <col min="1536" max="1541" width="28" style="41" customWidth="1"/>
    <col min="1542" max="1791" width="9.140625" style="41"/>
    <col min="1792" max="1797" width="28" style="41" customWidth="1"/>
    <col min="1798" max="2047" width="9.140625" style="41"/>
    <col min="2048" max="2053" width="28" style="41" customWidth="1"/>
    <col min="2054" max="2303" width="9.140625" style="41"/>
    <col min="2304" max="2309" width="28" style="41" customWidth="1"/>
    <col min="2310" max="2559" width="9.140625" style="41"/>
    <col min="2560" max="2565" width="28" style="41" customWidth="1"/>
    <col min="2566" max="2815" width="9.140625" style="41"/>
    <col min="2816" max="2821" width="28" style="41" customWidth="1"/>
    <col min="2822" max="3071" width="9.140625" style="41"/>
    <col min="3072" max="3077" width="28" style="41" customWidth="1"/>
    <col min="3078" max="3327" width="9.140625" style="41"/>
    <col min="3328" max="3333" width="28" style="41" customWidth="1"/>
    <col min="3334" max="3583" width="9.140625" style="41"/>
    <col min="3584" max="3589" width="28" style="41" customWidth="1"/>
    <col min="3590" max="3839" width="9.140625" style="41"/>
    <col min="3840" max="3845" width="28" style="41" customWidth="1"/>
    <col min="3846" max="4095" width="9.140625" style="41"/>
    <col min="4096" max="4101" width="28" style="41" customWidth="1"/>
    <col min="4102" max="4351" width="9.140625" style="41"/>
    <col min="4352" max="4357" width="28" style="41" customWidth="1"/>
    <col min="4358" max="4607" width="9.140625" style="41"/>
    <col min="4608" max="4613" width="28" style="41" customWidth="1"/>
    <col min="4614" max="4863" width="9.140625" style="41"/>
    <col min="4864" max="4869" width="28" style="41" customWidth="1"/>
    <col min="4870" max="5119" width="9.140625" style="41"/>
    <col min="5120" max="5125" width="28" style="41" customWidth="1"/>
    <col min="5126" max="5375" width="9.140625" style="41"/>
    <col min="5376" max="5381" width="28" style="41" customWidth="1"/>
    <col min="5382" max="5631" width="9.140625" style="41"/>
    <col min="5632" max="5637" width="28" style="41" customWidth="1"/>
    <col min="5638" max="5887" width="9.140625" style="41"/>
    <col min="5888" max="5893" width="28" style="41" customWidth="1"/>
    <col min="5894" max="6143" width="9.140625" style="41"/>
    <col min="6144" max="6149" width="28" style="41" customWidth="1"/>
    <col min="6150" max="6399" width="9.140625" style="41"/>
    <col min="6400" max="6405" width="28" style="41" customWidth="1"/>
    <col min="6406" max="6655" width="9.140625" style="41"/>
    <col min="6656" max="6661" width="28" style="41" customWidth="1"/>
    <col min="6662" max="6911" width="9.140625" style="41"/>
    <col min="6912" max="6917" width="28" style="41" customWidth="1"/>
    <col min="6918" max="7167" width="9.140625" style="41"/>
    <col min="7168" max="7173" width="28" style="41" customWidth="1"/>
    <col min="7174" max="7423" width="9.140625" style="41"/>
    <col min="7424" max="7429" width="28" style="41" customWidth="1"/>
    <col min="7430" max="7679" width="9.140625" style="41"/>
    <col min="7680" max="7685" width="28" style="41" customWidth="1"/>
    <col min="7686" max="7935" width="9.140625" style="41"/>
    <col min="7936" max="7941" width="28" style="41" customWidth="1"/>
    <col min="7942" max="8191" width="9.140625" style="41"/>
    <col min="8192" max="8197" width="28" style="41" customWidth="1"/>
    <col min="8198" max="8447" width="9.140625" style="41"/>
    <col min="8448" max="8453" width="28" style="41" customWidth="1"/>
    <col min="8454" max="8703" width="9.140625" style="41"/>
    <col min="8704" max="8709" width="28" style="41" customWidth="1"/>
    <col min="8710" max="8959" width="9.140625" style="41"/>
    <col min="8960" max="8965" width="28" style="41" customWidth="1"/>
    <col min="8966" max="9215" width="9.140625" style="41"/>
    <col min="9216" max="9221" width="28" style="41" customWidth="1"/>
    <col min="9222" max="9471" width="9.140625" style="41"/>
    <col min="9472" max="9477" width="28" style="41" customWidth="1"/>
    <col min="9478" max="9727" width="9.140625" style="41"/>
    <col min="9728" max="9733" width="28" style="41" customWidth="1"/>
    <col min="9734" max="9983" width="9.140625" style="41"/>
    <col min="9984" max="9989" width="28" style="41" customWidth="1"/>
    <col min="9990" max="10239" width="9.140625" style="41"/>
    <col min="10240" max="10245" width="28" style="41" customWidth="1"/>
    <col min="10246" max="10495" width="9.140625" style="41"/>
    <col min="10496" max="10501" width="28" style="41" customWidth="1"/>
    <col min="10502" max="10751" width="9.140625" style="41"/>
    <col min="10752" max="10757" width="28" style="41" customWidth="1"/>
    <col min="10758" max="11007" width="9.140625" style="41"/>
    <col min="11008" max="11013" width="28" style="41" customWidth="1"/>
    <col min="11014" max="11263" width="9.140625" style="41"/>
    <col min="11264" max="11269" width="28" style="41" customWidth="1"/>
    <col min="11270" max="11519" width="9.140625" style="41"/>
    <col min="11520" max="11525" width="28" style="41" customWidth="1"/>
    <col min="11526" max="11775" width="9.140625" style="41"/>
    <col min="11776" max="11781" width="28" style="41" customWidth="1"/>
    <col min="11782" max="12031" width="9.140625" style="41"/>
    <col min="12032" max="12037" width="28" style="41" customWidth="1"/>
    <col min="12038" max="12287" width="9.140625" style="41"/>
    <col min="12288" max="12293" width="28" style="41" customWidth="1"/>
    <col min="12294" max="12543" width="9.140625" style="41"/>
    <col min="12544" max="12549" width="28" style="41" customWidth="1"/>
    <col min="12550" max="12799" width="9.140625" style="41"/>
    <col min="12800" max="12805" width="28" style="41" customWidth="1"/>
    <col min="12806" max="13055" width="9.140625" style="41"/>
    <col min="13056" max="13061" width="28" style="41" customWidth="1"/>
    <col min="13062" max="13311" width="9.140625" style="41"/>
    <col min="13312" max="13317" width="28" style="41" customWidth="1"/>
    <col min="13318" max="13567" width="9.140625" style="41"/>
    <col min="13568" max="13573" width="28" style="41" customWidth="1"/>
    <col min="13574" max="13823" width="9.140625" style="41"/>
    <col min="13824" max="13829" width="28" style="41" customWidth="1"/>
    <col min="13830" max="14079" width="9.140625" style="41"/>
    <col min="14080" max="14085" width="28" style="41" customWidth="1"/>
    <col min="14086" max="14335" width="9.140625" style="41"/>
    <col min="14336" max="14341" width="28" style="41" customWidth="1"/>
    <col min="14342" max="14591" width="9.140625" style="41"/>
    <col min="14592" max="14597" width="28" style="41" customWidth="1"/>
    <col min="14598" max="14847" width="9.140625" style="41"/>
    <col min="14848" max="14853" width="28" style="41" customWidth="1"/>
    <col min="14854" max="15103" width="9.140625" style="41"/>
    <col min="15104" max="15109" width="28" style="41" customWidth="1"/>
    <col min="15110" max="15359" width="9.140625" style="41"/>
    <col min="15360" max="15365" width="28" style="41" customWidth="1"/>
    <col min="15366" max="15615" width="9.140625" style="41"/>
    <col min="15616" max="15621" width="28" style="41" customWidth="1"/>
    <col min="15622" max="15871" width="9.140625" style="41"/>
    <col min="15872" max="15877" width="28" style="41" customWidth="1"/>
    <col min="15878" max="16127" width="9.140625" style="41"/>
    <col min="16128" max="16133" width="28" style="41" customWidth="1"/>
    <col min="16134" max="16384" width="9.140625" style="41"/>
  </cols>
  <sheetData>
    <row r="1" spans="2:12" s="4" customFormat="1" ht="15.75" outlineLevel="1" x14ac:dyDescent="0.25">
      <c r="C1" s="34"/>
      <c r="D1" s="8"/>
      <c r="E1" s="8"/>
      <c r="F1" s="78"/>
      <c r="G1" s="79"/>
      <c r="H1" s="79"/>
      <c r="I1" s="78"/>
      <c r="J1" s="78"/>
      <c r="K1" s="79"/>
      <c r="L1" s="79"/>
    </row>
    <row r="2" spans="2:12" ht="15.75" x14ac:dyDescent="0.25">
      <c r="E2" s="42"/>
      <c r="F2" s="78"/>
      <c r="G2" s="79"/>
      <c r="H2" s="79"/>
      <c r="J2" s="62"/>
    </row>
    <row r="4" spans="2:12" ht="84.75" customHeight="1" x14ac:dyDescent="0.25">
      <c r="B4" s="43" t="s">
        <v>23</v>
      </c>
      <c r="C4" s="43" t="s">
        <v>52</v>
      </c>
      <c r="D4" s="43" t="s">
        <v>48</v>
      </c>
      <c r="E4" s="43" t="s">
        <v>53</v>
      </c>
      <c r="G4" s="63"/>
      <c r="H4" s="63"/>
      <c r="I4" s="63"/>
      <c r="J4" s="63"/>
    </row>
    <row r="5" spans="2:12" ht="78.75" x14ac:dyDescent="0.25">
      <c r="B5" s="44" t="s">
        <v>21</v>
      </c>
      <c r="C5" s="56" t="s">
        <v>50</v>
      </c>
      <c r="D5" s="56">
        <v>0.65500000000000003</v>
      </c>
      <c r="E5" s="56">
        <v>0.65500000000000003</v>
      </c>
      <c r="G5" s="64"/>
      <c r="H5" s="65"/>
      <c r="I5" s="65"/>
      <c r="J5" s="24"/>
    </row>
    <row r="6" spans="2:12" ht="69.75" customHeight="1" x14ac:dyDescent="0.25">
      <c r="B6" s="44" t="s">
        <v>15</v>
      </c>
      <c r="C6" s="74">
        <v>0.1096</v>
      </c>
      <c r="D6" s="54">
        <v>0.14449999999999999</v>
      </c>
      <c r="E6" s="54">
        <v>0.1164</v>
      </c>
      <c r="G6" s="64"/>
      <c r="H6" s="66"/>
      <c r="I6" s="66"/>
      <c r="J6" s="66"/>
    </row>
    <row r="7" spans="2:12" ht="110.25" hidden="1" x14ac:dyDescent="0.25">
      <c r="B7" s="44" t="s">
        <v>16</v>
      </c>
      <c r="C7" s="54"/>
      <c r="D7" s="32"/>
      <c r="E7" s="55"/>
      <c r="G7" s="64" t="s">
        <v>16</v>
      </c>
      <c r="H7" s="66"/>
      <c r="I7" s="60"/>
      <c r="J7" s="67"/>
    </row>
    <row r="8" spans="2:12" ht="15.75" hidden="1" x14ac:dyDescent="0.25">
      <c r="B8" s="32" t="s">
        <v>17</v>
      </c>
      <c r="C8" s="54"/>
      <c r="D8" s="32"/>
      <c r="E8" s="55"/>
      <c r="G8" s="60" t="s">
        <v>17</v>
      </c>
      <c r="H8" s="66"/>
      <c r="I8" s="60"/>
      <c r="J8" s="67"/>
    </row>
    <row r="9" spans="2:12" ht="15.75" hidden="1" x14ac:dyDescent="0.25">
      <c r="B9" s="32" t="s">
        <v>17</v>
      </c>
      <c r="C9" s="54"/>
      <c r="D9" s="32"/>
      <c r="E9" s="55"/>
      <c r="G9" s="60" t="s">
        <v>17</v>
      </c>
      <c r="H9" s="66"/>
      <c r="I9" s="60"/>
      <c r="J9" s="67"/>
    </row>
    <row r="10" spans="2:12" ht="77.25" customHeight="1" x14ac:dyDescent="0.25">
      <c r="B10" s="44" t="s">
        <v>16</v>
      </c>
      <c r="C10" s="53">
        <v>343</v>
      </c>
      <c r="D10" s="53" t="s">
        <v>50</v>
      </c>
      <c r="E10" s="53">
        <v>1399</v>
      </c>
      <c r="G10" s="64"/>
      <c r="H10" s="68"/>
      <c r="I10" s="68"/>
      <c r="J10" s="68"/>
    </row>
    <row r="11" spans="2:12" ht="15.75" x14ac:dyDescent="0.25">
      <c r="B11" s="45"/>
      <c r="C11" s="45"/>
      <c r="D11" s="45"/>
      <c r="E11" s="45"/>
      <c r="G11" s="69"/>
      <c r="H11" s="69"/>
      <c r="I11" s="69"/>
      <c r="J11" s="69"/>
    </row>
    <row r="15" spans="2:12" s="13" customFormat="1" ht="18.75" x14ac:dyDescent="0.3">
      <c r="C15" s="36"/>
      <c r="D15" s="14"/>
      <c r="E15" s="14"/>
      <c r="G15" s="70"/>
      <c r="H15" s="71"/>
      <c r="I15" s="72"/>
      <c r="J15" s="72"/>
    </row>
    <row r="16" spans="2:12" ht="18.75" x14ac:dyDescent="0.3">
      <c r="B16" s="13"/>
      <c r="E16" s="13"/>
      <c r="G16" s="70"/>
      <c r="J16" s="70"/>
    </row>
    <row r="17" spans="2:7" ht="18.75" x14ac:dyDescent="0.3">
      <c r="B17" s="13"/>
      <c r="G17" s="70"/>
    </row>
    <row r="18" spans="2:7" x14ac:dyDescent="0.25">
      <c r="B18" s="40"/>
      <c r="G18" s="73"/>
    </row>
  </sheetData>
  <mergeCells count="3">
    <mergeCell ref="F2:H2"/>
    <mergeCell ref="I1:L1"/>
    <mergeCell ref="F1:H1"/>
  </mergeCells>
  <pageMargins left="0.55118110236220474" right="0.39370078740157483" top="0.31496062992125984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Лист1</vt:lpstr>
      <vt:lpstr>'Приложение 1'!Заголовки_для_печати</vt:lpstr>
      <vt:lpstr>Лист1!Область_печати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Темиржанова Эльмира</cp:lastModifiedBy>
  <cp:lastPrinted>2020-04-21T04:31:01Z</cp:lastPrinted>
  <dcterms:created xsi:type="dcterms:W3CDTF">2015-05-28T08:54:31Z</dcterms:created>
  <dcterms:modified xsi:type="dcterms:W3CDTF">2020-08-05T04:15:11Z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