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Приложение 1" sheetId="1" r:id="rId1"/>
    <sheet name="Лист1" sheetId="2" r:id="rId2"/>
    <sheet name="Лист2" sheetId="3" r:id="rId3"/>
  </sheets>
  <definedNames>
    <definedName name="_xlnm.Print_Titles" localSheetId="0">'Приложение 1'!$8:$12</definedName>
    <definedName name="_xlnm.Print_Area" localSheetId="1">'Лист1'!$A$1:$H$16</definedName>
    <definedName name="_xlnm.Print_Area" localSheetId="0">'Приложение 1'!$A$1:$M$50</definedName>
  </definedNames>
  <calcPr fullCalcOnLoad="1" refMode="R1C1"/>
</workbook>
</file>

<file path=xl/sharedStrings.xml><?xml version="1.0" encoding="utf-8"?>
<sst xmlns="http://schemas.openxmlformats.org/spreadsheetml/2006/main" count="73" uniqueCount="53">
  <si>
    <t>ПСД</t>
  </si>
  <si>
    <t>км</t>
  </si>
  <si>
    <t>факт</t>
  </si>
  <si>
    <t>шт</t>
  </si>
  <si>
    <t>МВА</t>
  </si>
  <si>
    <t>2х25</t>
  </si>
  <si>
    <t>2х10</t>
  </si>
  <si>
    <t>2х40</t>
  </si>
  <si>
    <t>__</t>
  </si>
  <si>
    <t>2020 жылдың 1 тоқсанына табиғи монополия субъектісінің инвестициялық</t>
  </si>
  <si>
    <t>бағдарламаны орындау барысы туралы ақпараты</t>
  </si>
  <si>
    <t>"Алатау Жарық Компаниясы" АҚ</t>
  </si>
  <si>
    <t>(субъектінің атауы)</t>
  </si>
  <si>
    <t>электр энергиясын беру және бөлу</t>
  </si>
  <si>
    <t>(қызмет түрі)</t>
  </si>
  <si>
    <t>Қаржыландыру көздерінің бөлінісінде инвестициялық бағдарламаны (жобаны) іске асыру туралы ақпарат, мың теңге</t>
  </si>
  <si>
    <t>№р/с</t>
  </si>
  <si>
    <t>Инвестициялық бағдарлама іс-шарасының атауы</t>
  </si>
  <si>
    <t>Өлшем бірлігі</t>
  </si>
  <si>
    <t>Өз қаражаты</t>
  </si>
  <si>
    <t>Қарыз қаражаты</t>
  </si>
  <si>
    <t>Бюджет қаражаты</t>
  </si>
  <si>
    <t>жоспар</t>
  </si>
  <si>
    <t>2020 жылға арналған инвестициялық бағдарлама</t>
  </si>
  <si>
    <t>2020 жылға барлығы</t>
  </si>
  <si>
    <t>Алматы қаласы бойынша жиыны</t>
  </si>
  <si>
    <t>ЖСҚ әзірлеу коммуналдық-тұрмыстық тұтынушылардың 6 кВ желілерін 10 кВ кернеуге ауыстыру, артық жүктелген ТҚС және БП босату үшін ТҚС құрылысы, сымдарды ӨҰОС-ға ауыстырып қолданыстағы ТҚС және БП, КЖ және ӘЖ қайта құру</t>
  </si>
  <si>
    <t>коммуналдық-тұрмыстық тұтынушылардың 6 кВ желілерін 10 кВ кернеуге ауыстыру, артық жүктелген ТҚС және БП босату үшін ТҚС құрылысы, сымдарды ӨҰОС-ға ауыстырып қолданыстағы ТҚС және БП, КЖ және ӘЖ қайта құру</t>
  </si>
  <si>
    <t>Қолданыстағы 5А-ҚС, 17А-ҚС және 132А-ҚС жүктемелерінің бір бөлігін жаңадан салынған 110 / 10 " Отырар"-ҚС-ға ауыстыру</t>
  </si>
  <si>
    <t>Қолданыстағы№4-ҚС-дан жүктеме бөлігін жаңадан салынған 110/10-10 кВ "Алатау" ҚС-ға ауыстыру</t>
  </si>
  <si>
    <t xml:space="preserve">ЭКЕАЖ жүйесін құру (құру) </t>
  </si>
  <si>
    <t>110кВ-2хКЖ-мен 35/6кВ №58А Театральная ҚС орнына 110/10 кВ Театральная ҚС құрылысы</t>
  </si>
  <si>
    <t>Қоянқұс ҚС-дан 110 кВ-КЖ-мен қант зауыты 110/10кВ ҚС салу</t>
  </si>
  <si>
    <t>№65А "Ремстройтехника" ҚС-дан №36А "Мраморный завод" ҚС № 2 тірекке дейін 35 кВ-КЖ қайта құру</t>
  </si>
  <si>
    <t>110/35/6кВ №16И НЯЦ ҚС қайта құру</t>
  </si>
  <si>
    <t>110/10кВ №127А Каменка ҚС қайта құру ЖСҚ әзірлеу</t>
  </si>
  <si>
    <t xml:space="preserve"> "Бесагаш" 220кВ-ҚС-да №120АИ 110кВ-ӘЖ кіріс-шығысымен және композиттік сымға ауыстырып  №102А, 105А, 109А, 120АИ 110кВ-ӘЛ-ӘЖ-ні қайта құру</t>
  </si>
  <si>
    <t>Алматы облысы бойынша жиыны</t>
  </si>
  <si>
    <t>Алматы облысы бойынша 10-6/0,4 кВ электр желілерін сымдарды ӨҰОС-ға ауыстыра отырып қайта құру ЖСҚ әзірлеу</t>
  </si>
  <si>
    <t xml:space="preserve">Алматы облысы бойынша 10-6/0,4 кВ электр желілерін сымдарды ӨҰОС-ға ауыстыра отырып қайта құру </t>
  </si>
  <si>
    <t xml:space="preserve"> 220/110/35/10кВ №68И Шелек 220/110/35/10кВ  ҚС қайта құру ЖСҚ әзірлеу</t>
  </si>
  <si>
    <t>Негізгі құралдар мен материалдық емес активтерді сатып алу</t>
  </si>
  <si>
    <t>Тарату желілері мен жабдықтарын күрделі жөндеу</t>
  </si>
  <si>
    <t>Капиталдандырылған пайыздар</t>
  </si>
  <si>
    <t>Тиімділік, сенімділік және сапа көрсеткіштері</t>
  </si>
  <si>
    <t xml:space="preserve">2019 жылғы 1 тоқсанының факті
</t>
  </si>
  <si>
    <t>2020  жылға жоспар</t>
  </si>
  <si>
    <t>2020 жылғы 1 тоқсанының факті</t>
  </si>
  <si>
    <t>* Бекітілген инвестициялық бағдарламаға (жобаға) қарай іске асыру жылдары бойынша негізгі қорлардың (активтердің) тозуының (табиғи) төмендеуі %</t>
  </si>
  <si>
    <t>Бекітілген инвестициялық бағдарламаға (жобаға) қарай іске асыру жылдары бойынша ысыраптардың төмендеуі, %,</t>
  </si>
  <si>
    <t>Бекітілген инвестициялық бағдарламаға (жобаға) қарай іске асыру жылдары бойынша авариялылылықтың төмендеуі</t>
  </si>
  <si>
    <t>Заттай көрсеткіштердегі саны</t>
  </si>
  <si>
    <t>Инвестициялық бағдарламаның (жобаның) сомасы, мың теңге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</si>
</sst>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_(* #,##0.00_);_(* \(#,##0.00\);_(* &quot;-&quot;??_);_(@_)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9" fontId="4" fillId="0" borderId="0" xfId="63" applyFont="1" applyFill="1" applyAlignment="1">
      <alignment/>
    </xf>
    <xf numFmtId="3" fontId="5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10" fontId="3" fillId="0" borderId="0" xfId="63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 wrapText="1"/>
    </xf>
    <xf numFmtId="10" fontId="8" fillId="0" borderId="0" xfId="63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3" fontId="5" fillId="0" borderId="0" xfId="71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4" fontId="5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63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" xfId="53"/>
    <cellStyle name="Обычный 2" xfId="54"/>
    <cellStyle name="Обычный 3" xfId="55"/>
    <cellStyle name="Обычный 3 2" xfId="56"/>
    <cellStyle name="Обычный 3 2 2 2 2" xfId="57"/>
    <cellStyle name="Обычный 3 2 2 5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3 2" xfId="72"/>
    <cellStyle name="Финансовый 4" xfId="73"/>
    <cellStyle name="Финансовый 66" xfId="74"/>
    <cellStyle name="Финансовый 66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80" zoomScaleSheetLayoutView="80" zoomScalePageLayoutView="70" workbookViewId="0" topLeftCell="A1">
      <pane ySplit="11" topLeftCell="A31" activePane="bottomLeft" state="frozen"/>
      <selection pane="topLeft" activeCell="A1" sqref="A1"/>
      <selection pane="bottomLeft" activeCell="B31" sqref="B31"/>
    </sheetView>
  </sheetViews>
  <sheetFormatPr defaultColWidth="9.140625" defaultRowHeight="15" outlineLevelRow="1"/>
  <cols>
    <col min="1" max="1" width="10.57421875" style="4" customWidth="1"/>
    <col min="2" max="2" width="82.7109375" style="34" customWidth="1"/>
    <col min="3" max="3" width="15.140625" style="8" customWidth="1"/>
    <col min="4" max="4" width="17.140625" style="8" customWidth="1"/>
    <col min="5" max="5" width="21.28125" style="8" customWidth="1"/>
    <col min="6" max="6" width="16.8515625" style="4" customWidth="1"/>
    <col min="7" max="7" width="19.140625" style="4" customWidth="1"/>
    <col min="8" max="13" width="16.8515625" style="4" customWidth="1"/>
    <col min="14" max="14" width="29.28125" style="4" customWidth="1"/>
    <col min="15" max="16384" width="9.140625" style="4" customWidth="1"/>
  </cols>
  <sheetData>
    <row r="1" spans="1:13" ht="116.25" customHeight="1" outlineLevel="1">
      <c r="A1" s="22"/>
      <c r="B1" s="52"/>
      <c r="J1" s="61"/>
      <c r="K1" s="61"/>
      <c r="L1" s="62"/>
      <c r="M1" s="62"/>
    </row>
    <row r="2" spans="1:19" s="8" customFormat="1" ht="17.25" outlineLevel="1">
      <c r="A2" s="23"/>
      <c r="B2" s="25"/>
      <c r="F2" s="14" t="s">
        <v>9</v>
      </c>
      <c r="G2" s="6"/>
      <c r="S2" s="10"/>
    </row>
    <row r="3" spans="1:19" s="8" customFormat="1" ht="17.25" outlineLevel="1">
      <c r="A3" s="23"/>
      <c r="B3" s="25"/>
      <c r="F3" s="14" t="s">
        <v>10</v>
      </c>
      <c r="G3" s="6"/>
      <c r="S3" s="10"/>
    </row>
    <row r="4" spans="1:19" s="8" customFormat="1" ht="17.25" outlineLevel="1">
      <c r="A4" s="23"/>
      <c r="B4" s="25"/>
      <c r="F4" s="30" t="s">
        <v>11</v>
      </c>
      <c r="G4" s="7"/>
      <c r="L4" s="25"/>
      <c r="S4" s="10"/>
    </row>
    <row r="5" spans="1:19" s="8" customFormat="1" ht="18" outlineLevel="1">
      <c r="A5" s="23"/>
      <c r="B5" s="25"/>
      <c r="F5" s="18" t="s">
        <v>12</v>
      </c>
      <c r="I5" s="32"/>
      <c r="J5" s="32"/>
      <c r="S5" s="10"/>
    </row>
    <row r="6" spans="1:19" s="8" customFormat="1" ht="17.25" outlineLevel="1">
      <c r="A6" s="23"/>
      <c r="B6" s="25"/>
      <c r="F6" s="30" t="s">
        <v>13</v>
      </c>
      <c r="G6" s="7"/>
      <c r="S6" s="10"/>
    </row>
    <row r="7" spans="1:19" s="8" customFormat="1" ht="18" outlineLevel="1">
      <c r="A7" s="23"/>
      <c r="B7" s="25"/>
      <c r="F7" s="18" t="s">
        <v>14</v>
      </c>
      <c r="S7" s="10"/>
    </row>
    <row r="8" spans="1:13" ht="26.25" customHeight="1">
      <c r="A8" s="60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62.25" customHeight="1">
      <c r="A9" s="60" t="s">
        <v>16</v>
      </c>
      <c r="B9" s="60" t="s">
        <v>17</v>
      </c>
      <c r="C9" s="60" t="s">
        <v>18</v>
      </c>
      <c r="D9" s="60" t="s">
        <v>51</v>
      </c>
      <c r="E9" s="60"/>
      <c r="F9" s="60" t="s">
        <v>52</v>
      </c>
      <c r="G9" s="60"/>
      <c r="H9" s="60" t="s">
        <v>19</v>
      </c>
      <c r="I9" s="60"/>
      <c r="J9" s="60" t="s">
        <v>20</v>
      </c>
      <c r="K9" s="60"/>
      <c r="L9" s="60" t="s">
        <v>21</v>
      </c>
      <c r="M9" s="60"/>
    </row>
    <row r="10" spans="1:13" ht="15">
      <c r="A10" s="60"/>
      <c r="B10" s="60"/>
      <c r="C10" s="60"/>
      <c r="D10" s="63" t="s">
        <v>22</v>
      </c>
      <c r="E10" s="63" t="s">
        <v>2</v>
      </c>
      <c r="F10" s="63" t="s">
        <v>22</v>
      </c>
      <c r="G10" s="63" t="s">
        <v>2</v>
      </c>
      <c r="H10" s="60" t="s">
        <v>22</v>
      </c>
      <c r="I10" s="60" t="s">
        <v>2</v>
      </c>
      <c r="J10" s="60" t="s">
        <v>22</v>
      </c>
      <c r="K10" s="60" t="s">
        <v>2</v>
      </c>
      <c r="L10" s="60" t="s">
        <v>22</v>
      </c>
      <c r="M10" s="60" t="s">
        <v>2</v>
      </c>
    </row>
    <row r="11" spans="1:13" ht="15">
      <c r="A11" s="60"/>
      <c r="B11" s="60"/>
      <c r="C11" s="60"/>
      <c r="D11" s="63"/>
      <c r="E11" s="63"/>
      <c r="F11" s="63"/>
      <c r="G11" s="63"/>
      <c r="H11" s="60"/>
      <c r="I11" s="60"/>
      <c r="J11" s="60"/>
      <c r="K11" s="60"/>
      <c r="L11" s="60"/>
      <c r="M11" s="60"/>
    </row>
    <row r="12" spans="1:13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</row>
    <row r="13" spans="1:13" ht="19.5" customHeight="1">
      <c r="A13" s="9"/>
      <c r="B13" s="26" t="s">
        <v>23</v>
      </c>
      <c r="C13" s="24"/>
      <c r="D13" s="9"/>
      <c r="E13" s="9"/>
      <c r="F13" s="24"/>
      <c r="G13" s="3"/>
      <c r="H13" s="24"/>
      <c r="I13" s="24"/>
      <c r="J13" s="24"/>
      <c r="K13" s="24"/>
      <c r="L13" s="24"/>
      <c r="M13" s="24"/>
    </row>
    <row r="14" spans="1:14" ht="19.5" customHeight="1">
      <c r="A14" s="2"/>
      <c r="B14" s="27" t="s">
        <v>24</v>
      </c>
      <c r="C14" s="9"/>
      <c r="D14" s="9"/>
      <c r="E14" s="9"/>
      <c r="F14" s="3">
        <f aca="true" t="shared" si="0" ref="F14:M14">F15+F27+F32+F33+F34</f>
        <v>11714570</v>
      </c>
      <c r="G14" s="3">
        <f t="shared" si="0"/>
        <v>1664360.3443699998</v>
      </c>
      <c r="H14" s="3">
        <f t="shared" si="0"/>
        <v>9314570</v>
      </c>
      <c r="I14" s="3">
        <f t="shared" si="0"/>
        <v>1664360.3443699998</v>
      </c>
      <c r="J14" s="3">
        <f t="shared" si="0"/>
        <v>2400000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11"/>
    </row>
    <row r="15" spans="1:13" ht="20.25" customHeight="1">
      <c r="A15" s="5"/>
      <c r="B15" s="26" t="s">
        <v>25</v>
      </c>
      <c r="C15" s="24"/>
      <c r="D15" s="9"/>
      <c r="E15" s="9"/>
      <c r="F15" s="3">
        <f aca="true" t="shared" si="1" ref="F15:M15">SUM(F16:F26)</f>
        <v>9536109</v>
      </c>
      <c r="G15" s="3">
        <f t="shared" si="1"/>
        <v>1531282.7982499998</v>
      </c>
      <c r="H15" s="3">
        <f t="shared" si="1"/>
        <v>7136109</v>
      </c>
      <c r="I15" s="3">
        <f t="shared" si="1"/>
        <v>1531282.7982499998</v>
      </c>
      <c r="J15" s="3">
        <f t="shared" si="1"/>
        <v>2400000</v>
      </c>
      <c r="K15" s="3">
        <f t="shared" si="1"/>
        <v>0</v>
      </c>
      <c r="L15" s="3">
        <f t="shared" si="1"/>
        <v>0</v>
      </c>
      <c r="M15" s="3">
        <f t="shared" si="1"/>
        <v>0</v>
      </c>
    </row>
    <row r="16" spans="1:14" ht="66" customHeight="1">
      <c r="A16" s="9">
        <v>1</v>
      </c>
      <c r="B16" s="15" t="s">
        <v>26</v>
      </c>
      <c r="C16" s="12" t="s">
        <v>0</v>
      </c>
      <c r="D16" s="9">
        <v>1</v>
      </c>
      <c r="E16" s="9"/>
      <c r="F16" s="3">
        <f>H16+J16+L16</f>
        <v>80000</v>
      </c>
      <c r="G16" s="3">
        <f>I16+K16+M16</f>
        <v>0</v>
      </c>
      <c r="H16" s="1">
        <v>80000</v>
      </c>
      <c r="I16" s="1"/>
      <c r="J16" s="1"/>
      <c r="K16" s="1"/>
      <c r="L16" s="12"/>
      <c r="M16" s="3"/>
      <c r="N16" s="50"/>
    </row>
    <row r="17" spans="1:14" ht="59.25" customHeight="1">
      <c r="A17" s="9">
        <v>2</v>
      </c>
      <c r="B17" s="15" t="s">
        <v>27</v>
      </c>
      <c r="C17" s="9" t="s">
        <v>1</v>
      </c>
      <c r="D17" s="9">
        <v>493</v>
      </c>
      <c r="E17" s="9"/>
      <c r="F17" s="3">
        <f aca="true" t="shared" si="2" ref="F17:F26">H17+J17+L17</f>
        <v>3294741</v>
      </c>
      <c r="G17" s="3">
        <f aca="true" t="shared" si="3" ref="G17:G24">I17+K17+M17</f>
        <v>0</v>
      </c>
      <c r="H17" s="12">
        <v>894741</v>
      </c>
      <c r="I17" s="1"/>
      <c r="J17" s="1">
        <v>2400000</v>
      </c>
      <c r="K17" s="1"/>
      <c r="L17" s="1"/>
      <c r="M17" s="3"/>
      <c r="N17" s="50"/>
    </row>
    <row r="18" spans="1:14" ht="55.5" customHeight="1">
      <c r="A18" s="9">
        <v>3</v>
      </c>
      <c r="B18" s="15" t="s">
        <v>28</v>
      </c>
      <c r="C18" s="9"/>
      <c r="D18" s="9"/>
      <c r="E18" s="9"/>
      <c r="F18" s="3"/>
      <c r="G18" s="3">
        <f t="shared" si="3"/>
        <v>1315938.7892099998</v>
      </c>
      <c r="H18" s="12"/>
      <c r="I18" s="12">
        <v>1315938.7892099998</v>
      </c>
      <c r="J18" s="1"/>
      <c r="K18" s="1"/>
      <c r="L18" s="1"/>
      <c r="M18" s="3"/>
      <c r="N18" s="50"/>
    </row>
    <row r="19" spans="1:13" s="20" customFormat="1" ht="38.25" customHeight="1">
      <c r="A19" s="16">
        <v>4</v>
      </c>
      <c r="B19" s="15" t="s">
        <v>29</v>
      </c>
      <c r="C19" s="12"/>
      <c r="D19" s="12"/>
      <c r="E19" s="33"/>
      <c r="F19" s="3">
        <f>H19+J19+L19</f>
        <v>0</v>
      </c>
      <c r="G19" s="3">
        <f t="shared" si="3"/>
        <v>183697.476</v>
      </c>
      <c r="H19" s="12"/>
      <c r="I19" s="12">
        <v>183697.476</v>
      </c>
      <c r="J19" s="12"/>
      <c r="K19" s="12"/>
      <c r="L19" s="19"/>
      <c r="M19" s="19"/>
    </row>
    <row r="20" spans="1:14" ht="22.5" customHeight="1">
      <c r="A20" s="9">
        <v>5</v>
      </c>
      <c r="B20" s="15" t="s">
        <v>30</v>
      </c>
      <c r="C20" s="9" t="s">
        <v>3</v>
      </c>
      <c r="D20" s="1">
        <v>68089</v>
      </c>
      <c r="E20" s="9"/>
      <c r="F20" s="3">
        <f t="shared" si="2"/>
        <v>2108445</v>
      </c>
      <c r="G20" s="3">
        <f t="shared" si="3"/>
        <v>0</v>
      </c>
      <c r="H20" s="12">
        <v>2108445</v>
      </c>
      <c r="I20" s="1"/>
      <c r="J20" s="1"/>
      <c r="K20" s="1"/>
      <c r="L20" s="1"/>
      <c r="M20" s="3"/>
      <c r="N20" s="50"/>
    </row>
    <row r="21" spans="1:14" s="20" customFormat="1" ht="36" customHeight="1">
      <c r="A21" s="16">
        <v>6</v>
      </c>
      <c r="B21" s="15" t="s">
        <v>31</v>
      </c>
      <c r="C21" s="12" t="s">
        <v>4</v>
      </c>
      <c r="D21" s="12" t="s">
        <v>5</v>
      </c>
      <c r="E21" s="33"/>
      <c r="F21" s="3">
        <f t="shared" si="2"/>
        <v>2000000</v>
      </c>
      <c r="G21" s="3">
        <f t="shared" si="3"/>
        <v>0</v>
      </c>
      <c r="H21" s="12">
        <v>2000000</v>
      </c>
      <c r="I21" s="12"/>
      <c r="J21" s="19"/>
      <c r="K21" s="19"/>
      <c r="L21" s="19"/>
      <c r="M21" s="19"/>
      <c r="N21" s="50"/>
    </row>
    <row r="22" spans="1:13" s="20" customFormat="1" ht="20.25" customHeight="1">
      <c r="A22" s="16">
        <v>7</v>
      </c>
      <c r="B22" s="15" t="s">
        <v>32</v>
      </c>
      <c r="C22" s="12" t="s">
        <v>4</v>
      </c>
      <c r="D22" s="12" t="s">
        <v>6</v>
      </c>
      <c r="E22" s="33"/>
      <c r="F22" s="3">
        <f t="shared" si="2"/>
        <v>1000000</v>
      </c>
      <c r="G22" s="3">
        <f t="shared" si="3"/>
        <v>0</v>
      </c>
      <c r="H22" s="12">
        <v>1000000</v>
      </c>
      <c r="I22" s="12"/>
      <c r="J22" s="19"/>
      <c r="K22" s="19"/>
      <c r="L22" s="19"/>
      <c r="M22" s="19"/>
    </row>
    <row r="23" spans="1:14" s="20" customFormat="1" ht="37.5" customHeight="1">
      <c r="A23" s="16">
        <v>8</v>
      </c>
      <c r="B23" s="15" t="s">
        <v>33</v>
      </c>
      <c r="C23" s="12" t="s">
        <v>1</v>
      </c>
      <c r="D23" s="51">
        <v>3.6</v>
      </c>
      <c r="E23" s="33"/>
      <c r="F23" s="3">
        <f t="shared" si="2"/>
        <v>337923</v>
      </c>
      <c r="G23" s="3">
        <f t="shared" si="3"/>
        <v>0</v>
      </c>
      <c r="H23" s="12">
        <v>337923</v>
      </c>
      <c r="I23" s="12"/>
      <c r="J23" s="19"/>
      <c r="K23" s="19"/>
      <c r="L23" s="19"/>
      <c r="M23" s="19"/>
      <c r="N23" s="53"/>
    </row>
    <row r="24" spans="1:14" s="20" customFormat="1" ht="21.75" customHeight="1">
      <c r="A24" s="16">
        <v>9</v>
      </c>
      <c r="B24" s="15" t="s">
        <v>34</v>
      </c>
      <c r="C24" s="12" t="s">
        <v>4</v>
      </c>
      <c r="D24" s="12" t="s">
        <v>7</v>
      </c>
      <c r="E24" s="33"/>
      <c r="F24" s="3">
        <f t="shared" si="2"/>
        <v>700000</v>
      </c>
      <c r="G24" s="3">
        <f t="shared" si="3"/>
        <v>0</v>
      </c>
      <c r="H24" s="12">
        <v>700000</v>
      </c>
      <c r="I24" s="12"/>
      <c r="J24" s="19"/>
      <c r="K24" s="19"/>
      <c r="L24" s="19"/>
      <c r="M24" s="19"/>
      <c r="N24" s="53"/>
    </row>
    <row r="25" spans="1:14" s="20" customFormat="1" ht="20.25" customHeight="1">
      <c r="A25" s="16">
        <v>10</v>
      </c>
      <c r="B25" s="15" t="s">
        <v>35</v>
      </c>
      <c r="C25" s="12" t="s">
        <v>0</v>
      </c>
      <c r="D25" s="12">
        <v>1</v>
      </c>
      <c r="E25" s="33"/>
      <c r="F25" s="3">
        <f t="shared" si="2"/>
        <v>15000</v>
      </c>
      <c r="G25" s="3">
        <f>I25+K25+M25</f>
        <v>0</v>
      </c>
      <c r="H25" s="12">
        <v>15000</v>
      </c>
      <c r="I25" s="12"/>
      <c r="J25" s="12"/>
      <c r="K25" s="12"/>
      <c r="L25" s="19"/>
      <c r="M25" s="19"/>
      <c r="N25" s="53"/>
    </row>
    <row r="26" spans="1:14" s="20" customFormat="1" ht="39" customHeight="1">
      <c r="A26" s="16">
        <v>11</v>
      </c>
      <c r="B26" s="15" t="s">
        <v>36</v>
      </c>
      <c r="C26" s="12"/>
      <c r="D26" s="12"/>
      <c r="E26" s="33"/>
      <c r="F26" s="3">
        <f t="shared" si="2"/>
        <v>0</v>
      </c>
      <c r="G26" s="3">
        <f>I26+K26+M26</f>
        <v>31646.533040000002</v>
      </c>
      <c r="H26" s="12"/>
      <c r="I26" s="12">
        <f>19950120.54/1000+11696412.5/1000</f>
        <v>31646.533040000002</v>
      </c>
      <c r="J26" s="12"/>
      <c r="K26" s="12"/>
      <c r="L26" s="19"/>
      <c r="M26" s="19"/>
      <c r="N26" s="57"/>
    </row>
    <row r="27" spans="1:13" s="59" customFormat="1" ht="21" customHeight="1">
      <c r="A27" s="58"/>
      <c r="B27" s="28" t="s">
        <v>37</v>
      </c>
      <c r="C27" s="33"/>
      <c r="D27" s="33"/>
      <c r="E27" s="33"/>
      <c r="F27" s="3">
        <f>SUM(F28:F31)</f>
        <v>1835000</v>
      </c>
      <c r="G27" s="3">
        <f aca="true" t="shared" si="4" ref="G27:M27">SUM(G28:G31)</f>
        <v>0</v>
      </c>
      <c r="H27" s="3">
        <f t="shared" si="4"/>
        <v>1835000</v>
      </c>
      <c r="I27" s="3">
        <f t="shared" si="4"/>
        <v>0</v>
      </c>
      <c r="J27" s="3">
        <f t="shared" si="4"/>
        <v>0</v>
      </c>
      <c r="K27" s="3">
        <f t="shared" si="4"/>
        <v>0</v>
      </c>
      <c r="L27" s="3">
        <f t="shared" si="4"/>
        <v>0</v>
      </c>
      <c r="M27" s="3">
        <f t="shared" si="4"/>
        <v>0</v>
      </c>
    </row>
    <row r="28" spans="1:13" s="20" customFormat="1" ht="38.25" customHeight="1">
      <c r="A28" s="16">
        <v>12</v>
      </c>
      <c r="B28" s="15" t="s">
        <v>38</v>
      </c>
      <c r="C28" s="12" t="s">
        <v>0</v>
      </c>
      <c r="D28" s="12">
        <v>1</v>
      </c>
      <c r="E28" s="33"/>
      <c r="F28" s="3">
        <f aca="true" t="shared" si="5" ref="F28:G34">H28+J28+L28</f>
        <v>70000</v>
      </c>
      <c r="G28" s="3">
        <f t="shared" si="5"/>
        <v>0</v>
      </c>
      <c r="H28" s="1">
        <v>70000</v>
      </c>
      <c r="I28" s="1"/>
      <c r="J28" s="1"/>
      <c r="K28" s="1"/>
      <c r="L28" s="1"/>
      <c r="M28" s="1"/>
    </row>
    <row r="29" spans="1:13" s="20" customFormat="1" ht="36" customHeight="1">
      <c r="A29" s="16">
        <v>13</v>
      </c>
      <c r="B29" s="15" t="s">
        <v>39</v>
      </c>
      <c r="C29" s="12" t="s">
        <v>1</v>
      </c>
      <c r="D29" s="51">
        <v>100.6</v>
      </c>
      <c r="E29" s="33"/>
      <c r="F29" s="3">
        <f t="shared" si="5"/>
        <v>950000</v>
      </c>
      <c r="G29" s="3">
        <f t="shared" si="5"/>
        <v>0</v>
      </c>
      <c r="H29" s="1">
        <v>950000</v>
      </c>
      <c r="I29" s="1"/>
      <c r="J29" s="1"/>
      <c r="K29" s="1"/>
      <c r="L29" s="1"/>
      <c r="M29" s="1"/>
    </row>
    <row r="30" spans="1:13" s="20" customFormat="1" ht="20.25" customHeight="1">
      <c r="A30" s="16">
        <v>14</v>
      </c>
      <c r="B30" s="15" t="s">
        <v>40</v>
      </c>
      <c r="C30" s="12" t="s">
        <v>0</v>
      </c>
      <c r="D30" s="12">
        <v>1</v>
      </c>
      <c r="E30" s="33"/>
      <c r="F30" s="3">
        <f t="shared" si="5"/>
        <v>65000</v>
      </c>
      <c r="G30" s="3">
        <f t="shared" si="5"/>
        <v>0</v>
      </c>
      <c r="H30" s="1">
        <v>65000</v>
      </c>
      <c r="I30" s="1"/>
      <c r="J30" s="1"/>
      <c r="K30" s="1"/>
      <c r="L30" s="1"/>
      <c r="M30" s="1"/>
    </row>
    <row r="31" spans="1:13" s="20" customFormat="1" ht="19.5" customHeight="1">
      <c r="A31" s="16">
        <v>15</v>
      </c>
      <c r="B31" s="15" t="s">
        <v>30</v>
      </c>
      <c r="C31" s="12" t="s">
        <v>3</v>
      </c>
      <c r="D31" s="12">
        <v>19015</v>
      </c>
      <c r="E31" s="33"/>
      <c r="F31" s="3">
        <f t="shared" si="5"/>
        <v>750000</v>
      </c>
      <c r="G31" s="3">
        <f t="shared" si="5"/>
        <v>0</v>
      </c>
      <c r="H31" s="1">
        <v>750000</v>
      </c>
      <c r="I31" s="1"/>
      <c r="J31" s="1"/>
      <c r="K31" s="1"/>
      <c r="L31" s="1"/>
      <c r="M31" s="1"/>
    </row>
    <row r="32" spans="1:13" s="20" customFormat="1" ht="20.25" customHeight="1">
      <c r="A32" s="16">
        <v>16</v>
      </c>
      <c r="B32" s="15" t="s">
        <v>41</v>
      </c>
      <c r="C32" s="12" t="s">
        <v>3</v>
      </c>
      <c r="D32" s="12">
        <v>1064</v>
      </c>
      <c r="E32" s="12">
        <v>5</v>
      </c>
      <c r="F32" s="3">
        <f t="shared" si="5"/>
        <v>343461</v>
      </c>
      <c r="G32" s="3">
        <f t="shared" si="5"/>
        <v>8546.16482</v>
      </c>
      <c r="H32" s="1">
        <v>343461</v>
      </c>
      <c r="I32" s="1">
        <f>8546164.82/1000</f>
        <v>8546.16482</v>
      </c>
      <c r="J32" s="1"/>
      <c r="K32" s="1"/>
      <c r="L32" s="1"/>
      <c r="M32" s="1"/>
    </row>
    <row r="33" spans="1:13" s="20" customFormat="1" ht="22.5" customHeight="1">
      <c r="A33" s="16">
        <v>17</v>
      </c>
      <c r="B33" s="15" t="s">
        <v>42</v>
      </c>
      <c r="C33" s="12" t="s">
        <v>3</v>
      </c>
      <c r="D33" s="12"/>
      <c r="E33" s="12">
        <v>80</v>
      </c>
      <c r="F33" s="3">
        <f t="shared" si="5"/>
        <v>0</v>
      </c>
      <c r="G33" s="3">
        <f t="shared" si="5"/>
        <v>21020.51667</v>
      </c>
      <c r="H33" s="1"/>
      <c r="I33" s="1">
        <f>21020516.67/1000</f>
        <v>21020.51667</v>
      </c>
      <c r="J33" s="1"/>
      <c r="K33" s="1"/>
      <c r="L33" s="1"/>
      <c r="M33" s="1"/>
    </row>
    <row r="34" spans="1:13" s="20" customFormat="1" ht="21.75" customHeight="1">
      <c r="A34" s="16">
        <v>18</v>
      </c>
      <c r="B34" s="15" t="s">
        <v>43</v>
      </c>
      <c r="C34" s="12"/>
      <c r="D34" s="12"/>
      <c r="E34" s="33"/>
      <c r="F34" s="3">
        <f t="shared" si="5"/>
        <v>0</v>
      </c>
      <c r="G34" s="3">
        <f t="shared" si="5"/>
        <v>103510.86463</v>
      </c>
      <c r="H34" s="1"/>
      <c r="I34" s="1">
        <f>103510864.63/1000</f>
        <v>103510.86463</v>
      </c>
      <c r="J34" s="1"/>
      <c r="K34" s="1"/>
      <c r="L34" s="1"/>
      <c r="M34" s="1"/>
    </row>
    <row r="35" ht="15">
      <c r="G35" s="21"/>
    </row>
    <row r="36" ht="15">
      <c r="G36" s="21"/>
    </row>
    <row r="37" spans="1:13" s="13" customFormat="1" ht="17.25">
      <c r="A37" s="4"/>
      <c r="B37" s="34"/>
      <c r="C37" s="8"/>
      <c r="D37" s="8"/>
      <c r="E37" s="8"/>
      <c r="F37" s="4"/>
      <c r="G37" s="21"/>
      <c r="H37" s="22"/>
      <c r="I37" s="31"/>
      <c r="J37" s="35"/>
      <c r="K37" s="4"/>
      <c r="L37" s="4"/>
      <c r="M37" s="4"/>
    </row>
    <row r="38" spans="1:13" s="49" customFormat="1" ht="18.75">
      <c r="A38" s="46"/>
      <c r="B38" s="47"/>
      <c r="C38" s="48"/>
      <c r="D38" s="48"/>
      <c r="E38" s="48"/>
      <c r="F38" s="46"/>
      <c r="G38" s="46"/>
      <c r="H38" s="46"/>
      <c r="I38" s="46"/>
      <c r="J38" s="46"/>
      <c r="K38" s="46"/>
      <c r="L38" s="46"/>
      <c r="M38" s="46"/>
    </row>
    <row r="39" spans="2:7" s="17" customFormat="1" ht="18">
      <c r="B39" s="37"/>
      <c r="C39" s="18"/>
      <c r="D39" s="18"/>
      <c r="E39" s="18"/>
      <c r="G39" s="29"/>
    </row>
    <row r="40" spans="2:7" s="17" customFormat="1" ht="18">
      <c r="B40" s="37"/>
      <c r="C40" s="18"/>
      <c r="D40" s="18"/>
      <c r="E40" s="18"/>
      <c r="G40" s="29"/>
    </row>
    <row r="41" spans="1:13" s="13" customFormat="1" ht="18">
      <c r="A41" s="64"/>
      <c r="B41" s="64"/>
      <c r="C41" s="64"/>
      <c r="D41" s="64"/>
      <c r="E41" s="64"/>
      <c r="F41" s="64"/>
      <c r="G41" s="64"/>
      <c r="H41" s="64"/>
      <c r="I41" s="17"/>
      <c r="J41" s="38"/>
      <c r="K41" s="17"/>
      <c r="L41" s="17"/>
      <c r="M41" s="17"/>
    </row>
    <row r="42" spans="1:13" s="49" customFormat="1" ht="18.75">
      <c r="A42" s="46"/>
      <c r="B42" s="47"/>
      <c r="C42" s="48"/>
      <c r="D42" s="48"/>
      <c r="E42" s="48"/>
      <c r="F42" s="46"/>
      <c r="G42" s="46"/>
      <c r="H42" s="46"/>
      <c r="I42" s="46"/>
      <c r="J42" s="46"/>
      <c r="K42" s="46"/>
      <c r="L42" s="46"/>
      <c r="M42" s="46"/>
    </row>
    <row r="43" spans="2:5" s="17" customFormat="1" ht="18">
      <c r="B43" s="37"/>
      <c r="C43" s="18"/>
      <c r="D43" s="18"/>
      <c r="E43" s="18"/>
    </row>
    <row r="44" spans="2:5" s="17" customFormat="1" ht="18">
      <c r="B44" s="37"/>
      <c r="C44" s="18"/>
      <c r="D44" s="18"/>
      <c r="E44" s="18"/>
    </row>
    <row r="45" spans="1:13" s="13" customFormat="1" ht="18">
      <c r="A45" s="17"/>
      <c r="B45" s="37"/>
      <c r="C45" s="18"/>
      <c r="D45" s="18"/>
      <c r="E45" s="18"/>
      <c r="F45" s="17"/>
      <c r="G45" s="17"/>
      <c r="H45" s="39"/>
      <c r="I45" s="17"/>
      <c r="J45" s="39"/>
      <c r="K45" s="17"/>
      <c r="L45" s="17"/>
      <c r="M45" s="17"/>
    </row>
    <row r="46" spans="1:13" s="49" customFormat="1" ht="18.75">
      <c r="A46" s="46"/>
      <c r="B46" s="47"/>
      <c r="C46" s="48"/>
      <c r="D46" s="48"/>
      <c r="E46" s="48"/>
      <c r="F46" s="46"/>
      <c r="G46" s="46"/>
      <c r="H46" s="46"/>
      <c r="I46" s="46"/>
      <c r="J46" s="46"/>
      <c r="K46" s="46"/>
      <c r="L46" s="46"/>
      <c r="M46" s="46"/>
    </row>
    <row r="47" spans="2:5" s="17" customFormat="1" ht="18">
      <c r="B47" s="37"/>
      <c r="C47" s="18"/>
      <c r="D47" s="18"/>
      <c r="E47" s="18"/>
    </row>
    <row r="48" spans="2:5" s="17" customFormat="1" ht="18">
      <c r="B48" s="37"/>
      <c r="C48" s="18"/>
      <c r="D48" s="18"/>
      <c r="E48" s="18"/>
    </row>
    <row r="49" spans="1:13" s="13" customFormat="1" ht="18">
      <c r="A49" s="17"/>
      <c r="B49" s="37"/>
      <c r="C49" s="18"/>
      <c r="D49" s="18"/>
      <c r="E49" s="18"/>
      <c r="F49" s="17"/>
      <c r="G49" s="17"/>
      <c r="H49" s="17"/>
      <c r="I49" s="17"/>
      <c r="J49" s="17"/>
      <c r="K49" s="17"/>
      <c r="L49" s="17"/>
      <c r="M49" s="17"/>
    </row>
    <row r="50" spans="1:13" s="49" customFormat="1" ht="18.75">
      <c r="A50" s="46"/>
      <c r="B50" s="47"/>
      <c r="C50" s="48"/>
      <c r="D50" s="48"/>
      <c r="E50" s="48"/>
      <c r="F50" s="46"/>
      <c r="G50" s="46"/>
      <c r="H50" s="46"/>
      <c r="I50" s="46"/>
      <c r="J50" s="46"/>
      <c r="K50" s="46"/>
      <c r="L50" s="46"/>
      <c r="M50" s="46"/>
    </row>
    <row r="52" ht="15">
      <c r="B52" s="40"/>
    </row>
    <row r="55" ht="15">
      <c r="B55" s="40"/>
    </row>
  </sheetData>
  <sheetProtection/>
  <mergeCells count="21">
    <mergeCell ref="A41:H41"/>
    <mergeCell ref="K10:K11"/>
    <mergeCell ref="L10:L11"/>
    <mergeCell ref="J9:K9"/>
    <mergeCell ref="A9:A11"/>
    <mergeCell ref="C9:C11"/>
    <mergeCell ref="F10:F11"/>
    <mergeCell ref="F9:G9"/>
    <mergeCell ref="D9:E9"/>
    <mergeCell ref="D10:D11"/>
    <mergeCell ref="B9:B11"/>
    <mergeCell ref="A8:M8"/>
    <mergeCell ref="J1:M1"/>
    <mergeCell ref="L9:M9"/>
    <mergeCell ref="H10:H11"/>
    <mergeCell ref="I10:I11"/>
    <mergeCell ref="J10:J11"/>
    <mergeCell ref="E10:E11"/>
    <mergeCell ref="G10:G11"/>
    <mergeCell ref="M10:M11"/>
    <mergeCell ref="H9:I9"/>
  </mergeCells>
  <printOptions horizontalCentered="1"/>
  <pageMargins left="0.2362204724409449" right="0.2362204724409449" top="0.3937007874015748" bottom="0.3937007874015748" header="0.2362204724409449" footer="0.2362204724409449"/>
  <pageSetup fitToHeight="1" fitToWidth="1" horizontalDpi="600" verticalDpi="600" orientation="landscape" paperSize="8" scale="53" r:id="rId1"/>
  <headerFooter>
    <oddFooter>&amp;C&amp;P</oddFooter>
  </headerFooter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tabSelected="1" view="pageBreakPreview" zoomScale="80" zoomScaleNormal="80" zoomScaleSheetLayoutView="80" zoomScalePageLayoutView="0" workbookViewId="0" topLeftCell="A10">
      <selection activeCell="E13" sqref="E13"/>
    </sheetView>
  </sheetViews>
  <sheetFormatPr defaultColWidth="9.140625" defaultRowHeight="15" outlineLevelRow="1"/>
  <cols>
    <col min="1" max="1" width="9.140625" style="41" customWidth="1"/>
    <col min="2" max="2" width="39.00390625" style="41" customWidth="1"/>
    <col min="3" max="3" width="27.8515625" style="41" customWidth="1"/>
    <col min="4" max="4" width="28.7109375" style="41" customWidth="1"/>
    <col min="5" max="5" width="27.7109375" style="41" customWidth="1"/>
    <col min="6" max="16384" width="9.140625" style="41" customWidth="1"/>
  </cols>
  <sheetData>
    <row r="1" spans="3:12" s="4" customFormat="1" ht="94.5" customHeight="1" outlineLevel="1">
      <c r="C1" s="34"/>
      <c r="D1" s="8"/>
      <c r="E1" s="8"/>
      <c r="F1" s="65"/>
      <c r="G1" s="65"/>
      <c r="H1" s="10"/>
      <c r="I1" s="61"/>
      <c r="J1" s="61"/>
      <c r="K1" s="62"/>
      <c r="L1" s="62"/>
    </row>
    <row r="2" spans="5:8" ht="15">
      <c r="E2" s="42"/>
      <c r="F2" s="61"/>
      <c r="G2" s="62"/>
      <c r="H2" s="62"/>
    </row>
    <row r="4" spans="2:5" ht="84.75" customHeight="1">
      <c r="B4" s="43" t="s">
        <v>44</v>
      </c>
      <c r="C4" s="43" t="s">
        <v>45</v>
      </c>
      <c r="D4" s="43" t="s">
        <v>46</v>
      </c>
      <c r="E4" s="43" t="s">
        <v>47</v>
      </c>
    </row>
    <row r="5" spans="2:5" ht="96" customHeight="1">
      <c r="B5" s="44" t="s">
        <v>48</v>
      </c>
      <c r="C5" s="56">
        <v>0.655</v>
      </c>
      <c r="D5" s="56">
        <v>0.655</v>
      </c>
      <c r="E5" s="9" t="s">
        <v>8</v>
      </c>
    </row>
    <row r="6" spans="2:5" ht="91.5" customHeight="1">
      <c r="B6" s="44" t="s">
        <v>49</v>
      </c>
      <c r="C6" s="55">
        <v>0.1267</v>
      </c>
      <c r="D6" s="55">
        <v>0.1445</v>
      </c>
      <c r="E6" s="55">
        <v>0.1259</v>
      </c>
    </row>
    <row r="7" spans="2:5" ht="81.75" customHeight="1">
      <c r="B7" s="44" t="s">
        <v>50</v>
      </c>
      <c r="C7" s="54">
        <v>202</v>
      </c>
      <c r="D7" s="54" t="s">
        <v>8</v>
      </c>
      <c r="E7" s="54">
        <v>198</v>
      </c>
    </row>
    <row r="8" spans="2:5" ht="15">
      <c r="B8" s="45"/>
      <c r="C8" s="45"/>
      <c r="D8" s="45"/>
      <c r="E8" s="45"/>
    </row>
    <row r="12" spans="3:4" s="13" customFormat="1" ht="17.25">
      <c r="C12" s="36"/>
      <c r="D12" s="14"/>
    </row>
    <row r="13" spans="2:5" ht="17.25">
      <c r="B13" s="13"/>
      <c r="E13" s="13"/>
    </row>
    <row r="14" ht="17.25">
      <c r="B14" s="13"/>
    </row>
    <row r="15" ht="14.25">
      <c r="B15" s="40"/>
    </row>
  </sheetData>
  <sheetProtection/>
  <mergeCells count="3">
    <mergeCell ref="F2:H2"/>
    <mergeCell ref="I1:L1"/>
    <mergeCell ref="F1:G1"/>
  </mergeCells>
  <printOptions/>
  <pageMargins left="0.5511811023622047" right="0.3937007874015748" top="0.31496062992125984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nkozlova</dc:creator>
  <cp:keywords/>
  <dc:description/>
  <cp:lastModifiedBy>Шахметова Асима</cp:lastModifiedBy>
  <cp:lastPrinted>2020-04-21T04:36:16Z</cp:lastPrinted>
  <dcterms:created xsi:type="dcterms:W3CDTF">2015-05-28T08:54:31Z</dcterms:created>
  <dcterms:modified xsi:type="dcterms:W3CDTF">2020-04-22T05:58:58Z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