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/>
  </bookViews>
  <sheets>
    <sheet name="НА САЙТ АЖК" sheetId="2" r:id="rId1"/>
  </sheets>
  <definedNames>
    <definedName name="_xlnm.Print_Titles" localSheetId="0">'НА САЙТ АЖК'!$13:$15</definedName>
    <definedName name="_xlnm.Print_Area" localSheetId="0">'НА САЙТ АЖК'!$A$1:$M$155</definedName>
  </definedNames>
  <calcPr calcId="145621"/>
</workbook>
</file>

<file path=xl/calcChain.xml><?xml version="1.0" encoding="utf-8"?>
<calcChain xmlns="http://schemas.openxmlformats.org/spreadsheetml/2006/main">
  <c r="K18" i="2" l="1"/>
  <c r="H123" i="2" l="1"/>
  <c r="M123" i="2"/>
  <c r="L123" i="2"/>
  <c r="K123" i="2"/>
  <c r="J123" i="2"/>
  <c r="F38" i="2"/>
  <c r="F34" i="2"/>
  <c r="F111" i="2"/>
  <c r="F90" i="2"/>
  <c r="G148" i="2"/>
  <c r="F148" i="2"/>
  <c r="F147" i="2"/>
  <c r="F145" i="2"/>
  <c r="F40" i="2"/>
  <c r="H18" i="2"/>
  <c r="J18" i="2"/>
  <c r="J17" i="2" s="1"/>
  <c r="L18" i="2"/>
  <c r="M18" i="2"/>
  <c r="I147" i="2"/>
  <c r="G147" i="2" s="1"/>
  <c r="L17" i="2" l="1"/>
  <c r="M17" i="2"/>
  <c r="H17" i="2"/>
  <c r="F123" i="2"/>
  <c r="K17" i="2"/>
  <c r="F18" i="2"/>
  <c r="G90" i="2" l="1"/>
  <c r="I111" i="2"/>
  <c r="G111" i="2" s="1"/>
  <c r="I38" i="2"/>
  <c r="G38" i="2" l="1"/>
  <c r="I18" i="2"/>
  <c r="I123" i="2"/>
  <c r="G123" i="2" s="1"/>
  <c r="G145" i="2"/>
  <c r="F146" i="2"/>
  <c r="F17" i="2" s="1"/>
  <c r="I17" i="2" l="1"/>
  <c r="G18" i="2"/>
  <c r="G146" i="2"/>
  <c r="G89" i="2" l="1"/>
  <c r="F89" i="2"/>
  <c r="G142" i="2" l="1"/>
  <c r="G141" i="2"/>
  <c r="G140" i="2"/>
  <c r="G134" i="2"/>
  <c r="G124" i="2"/>
  <c r="G122" i="2"/>
  <c r="G121" i="2"/>
  <c r="G120" i="2"/>
  <c r="G119" i="2"/>
  <c r="G118" i="2"/>
  <c r="G117" i="2"/>
  <c r="G112" i="2"/>
  <c r="G84" i="2"/>
  <c r="G73" i="2"/>
  <c r="G71" i="2"/>
  <c r="G62" i="2"/>
  <c r="G56" i="2"/>
  <c r="G54" i="2"/>
  <c r="G52" i="2"/>
  <c r="G48" i="2"/>
  <c r="G46" i="2"/>
  <c r="G44" i="2"/>
  <c r="G40" i="2"/>
  <c r="G19" i="2" l="1"/>
  <c r="G21" i="2"/>
  <c r="G23" i="2"/>
  <c r="G29" i="2"/>
  <c r="G32" i="2"/>
  <c r="G34" i="2"/>
  <c r="F19" i="2" l="1"/>
  <c r="F142" i="2"/>
  <c r="F141" i="2"/>
  <c r="F140" i="2"/>
  <c r="F134" i="2"/>
  <c r="F124" i="2"/>
  <c r="F118" i="2"/>
  <c r="F119" i="2"/>
  <c r="F120" i="2"/>
  <c r="F121" i="2"/>
  <c r="F122" i="2"/>
  <c r="F117" i="2"/>
  <c r="F112" i="2"/>
  <c r="F84" i="2"/>
  <c r="F73" i="2"/>
  <c r="F71" i="2"/>
  <c r="F62" i="2"/>
  <c r="F56" i="2"/>
  <c r="F54" i="2"/>
  <c r="F52" i="2"/>
  <c r="F48" i="2"/>
  <c r="F46" i="2"/>
  <c r="F44" i="2"/>
  <c r="F32" i="2"/>
  <c r="F29" i="2"/>
  <c r="F23" i="2"/>
  <c r="F21" i="2"/>
  <c r="G17" i="2" l="1"/>
  <c r="D28" i="2"/>
  <c r="D71" i="2" l="1"/>
</calcChain>
</file>

<file path=xl/sharedStrings.xml><?xml version="1.0" encoding="utf-8"?>
<sst xmlns="http://schemas.openxmlformats.org/spreadsheetml/2006/main" count="408" uniqueCount="285">
  <si>
    <t>№п/п</t>
  </si>
  <si>
    <t>Наименование мероприятий инвестиционной программы</t>
  </si>
  <si>
    <t>Единица измерений</t>
  </si>
  <si>
    <t>Бюджетные средства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</si>
  <si>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</si>
  <si>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</si>
  <si>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</si>
  <si>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</si>
  <si>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</si>
  <si>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</si>
  <si>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ВСЕГО на 2021 год</t>
  </si>
  <si>
    <t>Реконструкция  ПС 110/10кВ №119А "Новозападная"</t>
  </si>
  <si>
    <t>Реконструкция ПС 220/110/10кВ №7 АХБК</t>
  </si>
  <si>
    <t>Реконструкция КЛ-35 кВ от ПС№65А"Ремстройтехника" до опоры №2 ПС 36А "Мраморный завод"</t>
  </si>
  <si>
    <t>Прокладка КЛ-10 кВ "ПС-151А - ТП-1203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</si>
  <si>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</si>
  <si>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</si>
  <si>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Прокладка 2КЛ-10 кВ путем врезки в существующий КЛ-6 кВ «ф.36-1А – РП-41» до ТП-2391</t>
  </si>
  <si>
    <t>Перевод части нагрузок с существующей ПС №4 на вновь построенную ПС110/10-10КВ "Алатау"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</si>
  <si>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</si>
  <si>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</si>
  <si>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</si>
  <si>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по Алматинской области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</si>
  <si>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</si>
  <si>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</si>
  <si>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Модернизация систем безопасности зданий и прилегающих к ним территорий (Манаса 24Б, Розыбакиева,6)</t>
  </si>
  <si>
    <t>шт</t>
  </si>
  <si>
    <t>1.1.</t>
  </si>
  <si>
    <t>компл.</t>
  </si>
  <si>
    <t>2.1.</t>
  </si>
  <si>
    <t>3.1.</t>
  </si>
  <si>
    <t>ПСД</t>
  </si>
  <si>
    <t>км</t>
  </si>
  <si>
    <t>5.1.</t>
  </si>
  <si>
    <t>км
шт</t>
  </si>
  <si>
    <t>8.1.</t>
  </si>
  <si>
    <t>7.1.</t>
  </si>
  <si>
    <t>6.1.</t>
  </si>
  <si>
    <t>6.2.</t>
  </si>
  <si>
    <t>6.3.</t>
  </si>
  <si>
    <t>11.1.</t>
  </si>
  <si>
    <t>12.1.</t>
  </si>
  <si>
    <t>9.1.</t>
  </si>
  <si>
    <t>10.1.</t>
  </si>
  <si>
    <t>3.2.</t>
  </si>
  <si>
    <t>3.3.</t>
  </si>
  <si>
    <t>шт
км</t>
  </si>
  <si>
    <t>1
3</t>
  </si>
  <si>
    <t>шт
компл.</t>
  </si>
  <si>
    <t>15.1.</t>
  </si>
  <si>
    <t>13.1.</t>
  </si>
  <si>
    <t>14.1.</t>
  </si>
  <si>
    <t>14.2.</t>
  </si>
  <si>
    <t>14.3.</t>
  </si>
  <si>
    <t>17.1.</t>
  </si>
  <si>
    <t>17.2.</t>
  </si>
  <si>
    <t>4.1.</t>
  </si>
  <si>
    <t>4.2.</t>
  </si>
  <si>
    <t>16.1.</t>
  </si>
  <si>
    <t>Замена вводного выключателя ВЭ-110 кВ Т-1</t>
  </si>
  <si>
    <t>Замена КЛ 35кВ - 3,7 км</t>
  </si>
  <si>
    <t>Прокладка новой КЛ-10кВ</t>
  </si>
  <si>
    <t>Прокладка новой 10кВ РП-1 ТП 8223 -1,5км</t>
  </si>
  <si>
    <t>Замена КЛ-6кВ ТП -2077 -8223 на КЛ 10кВ</t>
  </si>
  <si>
    <t xml:space="preserve">Прокладка новой 2-х КЛ-10кВ </t>
  </si>
  <si>
    <t xml:space="preserve">Прокладка новой КЛ-10кВ </t>
  </si>
  <si>
    <t>комплект</t>
  </si>
  <si>
    <t>Установка нового РП-10кВ</t>
  </si>
  <si>
    <t>Прокладка 2-х новых КЛ-10кВ от ПС 162А</t>
  </si>
  <si>
    <t>Прокладка новой КЛ-10кВ ПС17А ТП-2077</t>
  </si>
  <si>
    <t>компл</t>
  </si>
  <si>
    <t>Установление Модуля «Веб клиент»</t>
  </si>
  <si>
    <t>Установление Модуля ГИС</t>
  </si>
  <si>
    <t>Установление Модуля автоматической подачи ремонтных заявок на ДП ОДС с подключением пользователей РЭС,1,2,3,4,5,6,7</t>
  </si>
  <si>
    <t>Обновление Оперативно-информационного комплекса ATI-SCADA до актуальной версии</t>
  </si>
  <si>
    <t xml:space="preserve">Поставка оборудования на 18 ТП </t>
  </si>
  <si>
    <t>Приобретение оборудования системы телемеханики на ТП</t>
  </si>
  <si>
    <t xml:space="preserve">Поставка шкафов ШУЭ </t>
  </si>
  <si>
    <t>18
30</t>
  </si>
  <si>
    <t xml:space="preserve">Приобретение и прокладка КЛ 10 кВ </t>
  </si>
  <si>
    <t xml:space="preserve">Приобретение и монтаж КЛ-10кВ </t>
  </si>
  <si>
    <t xml:space="preserve">Приобретение КТПБ замена ТП на КТПБ </t>
  </si>
  <si>
    <t>Приобретение и монтаж шкафов ТМ УТМ-64М</t>
  </si>
  <si>
    <t>9,9
12</t>
  </si>
  <si>
    <t xml:space="preserve">Приобретение КТПБ и замена ТП на КТПБ </t>
  </si>
  <si>
    <t>7,1
7</t>
  </si>
  <si>
    <t>Демонтаж опор</t>
  </si>
  <si>
    <t>Монтаж СИП</t>
  </si>
  <si>
    <t>Демонтаж существующего провода</t>
  </si>
  <si>
    <t>2035
11,35</t>
  </si>
  <si>
    <t xml:space="preserve">Монтаж ТП </t>
  </si>
  <si>
    <t xml:space="preserve">Монтаж опор </t>
  </si>
  <si>
    <t>Установка новых РП-10кВ на ПС №4А и ПС №164А</t>
  </si>
  <si>
    <t xml:space="preserve">Реконструкция ТП в РЭС-1 </t>
  </si>
  <si>
    <t>Реконструкция ТП в РЭС-2</t>
  </si>
  <si>
    <t>Реконструкция РП-27, РП-47</t>
  </si>
  <si>
    <t xml:space="preserve">Строительно-монтажные работы по прокладке  силового кабеля 10 кВ </t>
  </si>
  <si>
    <t xml:space="preserve">Строительно-монтажные работы по замене трансформаторов 10 кВ </t>
  </si>
  <si>
    <t>Строительные- монтажные работы по наладке РП (распределительный пункт) -10 кВ на территории ПС №5А</t>
  </si>
  <si>
    <t>Строительные-монтажные работы по наладке 2-х трансформаторов ТДНС-16000 кВа на территории ПС №5А</t>
  </si>
  <si>
    <t>20
211</t>
  </si>
  <si>
    <t>Реконструкция ТП (трансформаторных подстанций</t>
  </si>
  <si>
    <t xml:space="preserve">Замена комплектных трансформаторных подстанций </t>
  </si>
  <si>
    <t xml:space="preserve">Монтаж электросчетчиков </t>
  </si>
  <si>
    <t>Обустроиство подъездной дороги</t>
  </si>
  <si>
    <t xml:space="preserve">Строительство ЗРУ-10кВ </t>
  </si>
  <si>
    <t>Строительство ОПУ</t>
  </si>
  <si>
    <t xml:space="preserve">Установка нового модульного здания ЗРУ-10кВ ( IVсекции) 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</si>
  <si>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</si>
  <si>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Строительно-монтажные работы по монтажу ТМГ</t>
  </si>
  <si>
    <t>Экспертиза</t>
  </si>
  <si>
    <t>Приобретение муфт</t>
  </si>
  <si>
    <t>шт.</t>
  </si>
  <si>
    <t xml:space="preserve">Приобретение кабеля 10 кВ </t>
  </si>
  <si>
    <t>Перевод нагрузки с ПС№19А на вновь построенную ПС "Мамыр"</t>
  </si>
  <si>
    <t>Реконструкция РП</t>
  </si>
  <si>
    <t xml:space="preserve">Прокладка кабеля 10 кВ NA2XS (F) 2Y-KZ </t>
  </si>
  <si>
    <t>Приобретение КТП</t>
  </si>
  <si>
    <t>Монтаж трансформатора ТДСН 16000/110-10 кВ</t>
  </si>
  <si>
    <t xml:space="preserve">Реконструкция ТП 6кВ </t>
  </si>
  <si>
    <t xml:space="preserve">Прокладка кабеля 10 кВ </t>
  </si>
  <si>
    <t>Монтаж муфт</t>
  </si>
  <si>
    <t>17.3.</t>
  </si>
  <si>
    <t>17.4.</t>
  </si>
  <si>
    <t>Корректировка ПСД "Строительство "ПС 110/10/6 кВ "Турксиб"</t>
  </si>
  <si>
    <t>Проведение комплексной вневедомственной экспертизы по рабочему проекту "Строительство "ПС 110/10/6 кВ "Турксиб"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</si>
  <si>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</si>
  <si>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</si>
  <si>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</si>
  <si>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</si>
  <si>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3
3,511</t>
  </si>
  <si>
    <t xml:space="preserve">Разработка траншеи и прокладка кабеля 10 кВ </t>
  </si>
  <si>
    <t>шт
компл.
км</t>
  </si>
  <si>
    <t>787
4
133,14</t>
  </si>
  <si>
    <t>27.1.</t>
  </si>
  <si>
    <t>27.2.</t>
  </si>
  <si>
    <t>Инвестиционная программа на 2021 год</t>
  </si>
  <si>
    <t>Монтажные работы по установке КТП</t>
  </si>
  <si>
    <t>Приобретение ТМГ</t>
  </si>
  <si>
    <t>3.4.</t>
  </si>
  <si>
    <t>3.5.</t>
  </si>
  <si>
    <t>123
30,54</t>
  </si>
  <si>
    <t>2
3</t>
  </si>
  <si>
    <t>Количество в натуральных показателях</t>
  </si>
  <si>
    <t>план</t>
  </si>
  <si>
    <t>факт</t>
  </si>
  <si>
    <t>Сумма инвестиционной программы (проекты), тыс. тенге</t>
  </si>
  <si>
    <t>Информация о реализации инвестиционной программы (проекта) в разрезе источников финансирования, тыс. тенге</t>
  </si>
  <si>
    <t>Собственные средства</t>
  </si>
  <si>
    <t>Заемные средства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</si>
  <si>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</si>
  <si>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</si>
  <si>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</si>
  <si>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</si>
  <si>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</si>
  <si>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*Проведение комплексной вневедомственной экспертизы  по РП "Корректировка ПСД: "Перевод части нагрузок с существующих ПС-5А,ПС-17А и ПС-132А на вновь построенную ПС-110/10 кВ "Отрар"</t>
  </si>
  <si>
    <t>Приобретены: кабель - 23,178 км; кабельные муфты -104 шт.</t>
  </si>
  <si>
    <t>Приобретены: кабель -14,97 км; кабельные муфты -80 шт.</t>
  </si>
  <si>
    <t>Оперативно-информационный комплекс: ATI SCADA</t>
  </si>
  <si>
    <t>Приобретены: Ультрабук Lenova Yoga Slim 7 (82AA000FRK) - 4 шт.</t>
  </si>
  <si>
    <t>Работа -34
Комплект -98
Штук -665</t>
  </si>
  <si>
    <t>Приобретены: шкафы -17 шт.</t>
  </si>
  <si>
    <t>23,178
121</t>
  </si>
  <si>
    <t>Приобретены: шкафы ТМ УТМ-64М -9 шт.</t>
  </si>
  <si>
    <t>14,97
89</t>
  </si>
  <si>
    <t>Заключение экспертизы</t>
  </si>
  <si>
    <t>о ходе исполнения субъектом инвестиционной программы за 3 квартал 2021 года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</si>
  <si>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РЭС-2</t>
  </si>
  <si>
    <t>Перевод сетей 6 кВ на напряжение 10 кВ на ПС №6А, ПС №3А (ПС №168А). 1-ый этап</t>
  </si>
  <si>
    <t>Реконструкция ВЛ-110 кВ №102А, 105А, 109А, 120АИ с заменой на композитный провод и заход-выходом ВЛ-110 кВ №120АИ на ПС-220 кВ "Бесагаш"</t>
  </si>
  <si>
    <t>Пуско-наладочные работы по РП "Реконструкция ВЛ-110 кВ №102А, 105А, 109А, 120АИ с заменой на композитный провод и заход-выходом ВЛ-110 кВ №120АИ на ПС-220 кВ "Бесагаш"</t>
  </si>
  <si>
    <t>Изготовление землеустроительного проекта земельных участков под опорами ЛЭП-110кВ  ПС 220/110/10 кВ "Каскелен-ПС 110/35/10 кВ №94А "Северный Каскелен" с отпайкой к ПС 110/10 кВ №27А "Каскелен" Карасайского района Алматинской области"</t>
  </si>
  <si>
    <t xml:space="preserve">Приобретение основных средств и нематериальных активов на поддержание в рабочем состоянии административных активов  ДО </t>
  </si>
  <si>
    <t xml:space="preserve">
Комплект -2
Штук -1</t>
  </si>
  <si>
    <t>Приобретение основных средств и нематериальных активов, непосредственно участвующих в процессе производственной деятельности</t>
  </si>
  <si>
    <t xml:space="preserve">Перевод сетей 6 кВ на напряжение 10 кВ на ПС №6А, ПС №3А (ПС №168А). 2-ый этап </t>
  </si>
  <si>
    <t xml:space="preserve">Приобретение КЛ-10кВ </t>
  </si>
  <si>
    <t>Приобретение трехполюсного колонкого выключателя 110 кВ</t>
  </si>
  <si>
    <t>Приобретение разъединителя трехполюсного 110 кВ</t>
  </si>
  <si>
    <t>Приобретение трансформатора тока 110 кВ</t>
  </si>
  <si>
    <t>Приобретение ограничителя перенапряжения 110 кВ</t>
  </si>
  <si>
    <t>Приобретение заземлителя 110 кВ</t>
  </si>
  <si>
    <t>Приобретение ЗРУ-10 кВ</t>
  </si>
  <si>
    <t>Подвеска провода изолированного СИП</t>
  </si>
  <si>
    <t xml:space="preserve">Демонтаж старых проводов </t>
  </si>
  <si>
    <t>работа</t>
  </si>
  <si>
    <t>5
9,753</t>
  </si>
  <si>
    <t>Приобретение сервера 4х портового N Port 54301</t>
  </si>
  <si>
    <t>Приобретение фильтра присоединения нулевой последовательности ФМЗО-875</t>
  </si>
  <si>
    <t>Приобретение реактора управляемого однофазный масляный РУОМ-840 с системой САНК-6.2</t>
  </si>
  <si>
    <t>Приобретение шкафа RTU МЕТРОНИКА МС-240-1</t>
  </si>
  <si>
    <t>Приобретение системы автоматической настройки компенсации САНК-6.2 УХЛ4</t>
  </si>
  <si>
    <t xml:space="preserve">Демонтаж провода и грозозащитного троса на ВЛ-110 кВ №120 АИ </t>
  </si>
  <si>
    <t>Подвеска провода и грозозащитного троса на ВЛ-110 кВ №102А</t>
  </si>
  <si>
    <t>Строительно-монтажные работы по замене аварийной анкерно-угловой опоры №15</t>
  </si>
  <si>
    <t xml:space="preserve">Приобретение и подвеска провода АССС Copenhagen 230 </t>
  </si>
  <si>
    <t>Строительно-монтажные работы по замене аварийной анкерно-угловой опоры №19</t>
  </si>
  <si>
    <t>Строительно-монтажные работы по усилению (окраска, грунтовка) опор №16,17,18,20,21)</t>
  </si>
  <si>
    <t>Замена ошиновки гибкой на ВЛ-110 кВ №109А</t>
  </si>
  <si>
    <t>Приобретение выключателей автоматических</t>
  </si>
  <si>
    <t>Монтаж выключателей автоматических</t>
  </si>
  <si>
    <t>Приобретение и монтаж шкафа распределения переменного тока АС</t>
  </si>
  <si>
    <t>Приобретение и монтаж шкафа управления разъединителями DC</t>
  </si>
  <si>
    <t>Приобретение и монтаж шкафа зажимов ДЗШ Ш220 15.010</t>
  </si>
  <si>
    <t>Устройства металлоконструкции к оборудованию заводского изготовления</t>
  </si>
  <si>
    <t>Строительно-монтажные работы по замене аварийной анкерно-угловой опоры №20 на ВЛ-110 кВ №123А</t>
  </si>
  <si>
    <t xml:space="preserve"> Приобретение и монтаж проводов АССС Copenhagen 230 на ВЛ-110 кВ №123А</t>
  </si>
  <si>
    <t>Демонтаж проводов на ВЛ-110 кВ №102А</t>
  </si>
  <si>
    <t xml:space="preserve"> Приобретение и монтаж проводов АССС Copenhagen 230 на ВЛ-110 кВ №102А</t>
  </si>
  <si>
    <t>Приобретение и монтаж зажимов на ВЛ-110 кВ №109А</t>
  </si>
  <si>
    <t>Приобретение и монтаж зажимов на ВЛ-110 кВ №120АИ</t>
  </si>
  <si>
    <t>пролет</t>
  </si>
  <si>
    <t>Приобретение и монтаж кабелей контрольных</t>
  </si>
  <si>
    <t>шт
км
пролеты                                                                                                                                                                                                                                                                                                                                                                                                                                                                                                                                                                                       тонна</t>
  </si>
  <si>
    <t>38 штук
8,88 км
27 пролетов                                                                                                                                                                                                                                                                                                                                                                                                                                                                                                                                                                                  2,47 тонн</t>
  </si>
  <si>
    <t>Землеустроительный проект земельных участков под опорами ЛЭП</t>
  </si>
  <si>
    <t>Работы</t>
  </si>
  <si>
    <t>Пуско-наладочные работы</t>
  </si>
  <si>
    <t xml:space="preserve">
Комплекс -2                                                                                                                                                                                                                                                                                                                                                                                                                                                                                                                                                                    Комплект-1
Штук -1</t>
  </si>
  <si>
    <t xml:space="preserve">
Комплекс                                                                                                                                                                                                                                                                                                                                                                                                                                                                                                                                                              Комплект
Штука</t>
  </si>
  <si>
    <t xml:space="preserve">
Комплект
Штука</t>
  </si>
  <si>
    <t>Работа
Комплект
Штука</t>
  </si>
  <si>
    <t>тонна</t>
  </si>
  <si>
    <t>Работа -34
Комплект -66
Штук -677</t>
  </si>
  <si>
    <t>8.2.</t>
  </si>
  <si>
    <t>8.3.</t>
  </si>
  <si>
    <t>11.2.</t>
  </si>
  <si>
    <t>11.3.</t>
  </si>
  <si>
    <t>14.4.</t>
  </si>
  <si>
    <t>14.5.</t>
  </si>
  <si>
    <t>15.2.</t>
  </si>
  <si>
    <t>15.3.</t>
  </si>
  <si>
    <t>15.4.</t>
  </si>
  <si>
    <t>15.5.</t>
  </si>
  <si>
    <t>15.6.</t>
  </si>
  <si>
    <t>15.7.</t>
  </si>
  <si>
    <t>15.8.</t>
  </si>
  <si>
    <t>17.5.</t>
  </si>
  <si>
    <t>17.6.</t>
  </si>
  <si>
    <t>17.7.</t>
  </si>
  <si>
    <t>17.8.</t>
  </si>
  <si>
    <t>17.9.</t>
  </si>
  <si>
    <t>17.10.</t>
  </si>
  <si>
    <t>18.1.</t>
  </si>
  <si>
    <t>18.2.</t>
  </si>
  <si>
    <t>18.3.</t>
  </si>
  <si>
    <t>18.4.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</si>
  <si>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</si>
  <si>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</si>
  <si>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</si>
  <si>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</si>
  <si>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</si>
  <si>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</si>
  <si>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</si>
  <si>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</si>
  <si>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</si>
  <si>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</si>
  <si>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</si>
  <si>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</si>
  <si>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</si>
  <si>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</si>
  <si>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20.15.</t>
  </si>
  <si>
    <t>20.16.</t>
  </si>
  <si>
    <t>20.17.</t>
  </si>
  <si>
    <t>20.18.</t>
  </si>
  <si>
    <t>20.19.</t>
  </si>
  <si>
    <t>20.20.</t>
  </si>
  <si>
    <t>22.1.</t>
  </si>
  <si>
    <t>22.2.</t>
  </si>
  <si>
    <t>22.3.</t>
  </si>
  <si>
    <t>22.4.</t>
  </si>
  <si>
    <t>27.3.</t>
  </si>
  <si>
    <t>27.4.</t>
  </si>
  <si>
    <t>27.5.</t>
  </si>
  <si>
    <t>27.6.</t>
  </si>
  <si>
    <t>27.7.</t>
  </si>
  <si>
    <t>27.8.</t>
  </si>
  <si>
    <t>27.9.</t>
  </si>
  <si>
    <t>28.1.</t>
  </si>
  <si>
    <t>28.2.</t>
  </si>
  <si>
    <t>28.3.</t>
  </si>
  <si>
    <t>28.4.</t>
  </si>
  <si>
    <t>28.5.</t>
  </si>
  <si>
    <t>30.1.</t>
  </si>
  <si>
    <t>30.2.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</si>
</sst>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2" fillId="0" borderId="0">
      <alignment horizontal="left" vertical="top"/>
    </xf>
    <xf numFmtId="0" fontId="10" fillId="0" borderId="0"/>
    <xf numFmtId="0" fontId="3" fillId="0" borderId="0"/>
    <xf numFmtId="0" fontId="1" fillId="0" borderId="0"/>
    <xf numFmtId="0" fontId="11" fillId="0" borderId="0"/>
    <xf numFmtId="0" fontId="4" fillId="0" borderId="0"/>
    <xf numFmtId="0" fontId="4" fillId="0" borderId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8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" fontId="7" fillId="0" borderId="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Alignment="1"/>
    <xf numFmtId="164" fontId="7" fillId="0" borderId="0" xfId="1" applyNumberFormat="1" applyFont="1" applyFill="1" applyBorder="1" applyAlignment="1" applyProtection="1">
      <alignment horizontal="right" vertical="center" wrapText="1"/>
    </xf>
    <xf numFmtId="164" fontId="8" fillId="0" borderId="0" xfId="1" applyNumberFormat="1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164" fontId="8" fillId="0" borderId="22" xfId="1" applyNumberFormat="1" applyFont="1" applyFill="1" applyBorder="1" applyAlignment="1" applyProtection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vertical="center" wrapText="1"/>
    </xf>
    <xf numFmtId="164" fontId="8" fillId="0" borderId="6" xfId="1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/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7" fillId="0" borderId="9" xfId="0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center" vertical="center"/>
    </xf>
    <xf numFmtId="164" fontId="8" fillId="0" borderId="23" xfId="1" applyNumberFormat="1" applyFont="1" applyFill="1" applyBorder="1" applyAlignment="1" applyProtection="1">
      <alignment horizontal="right" vertical="center" wrapText="1"/>
    </xf>
    <xf numFmtId="0" fontId="8" fillId="0" borderId="6" xfId="0" applyFont="1" applyFill="1" applyBorder="1" applyAlignment="1"/>
    <xf numFmtId="0" fontId="7" fillId="0" borderId="8" xfId="0" applyFont="1" applyFill="1" applyBorder="1" applyAlignment="1">
      <alignment horizontal="left" vertical="center" wrapText="1"/>
    </xf>
    <xf numFmtId="164" fontId="7" fillId="0" borderId="28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 applyProtection="1">
      <alignment horizontal="right" vertical="center" wrapText="1"/>
    </xf>
    <xf numFmtId="3" fontId="8" fillId="0" borderId="4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right" vertical="center" wrapText="1"/>
    </xf>
    <xf numFmtId="164" fontId="8" fillId="0" borderId="18" xfId="1" applyNumberFormat="1" applyFont="1" applyFill="1" applyBorder="1" applyAlignment="1" applyProtection="1">
      <alignment horizontal="center" vertical="center" wrapText="1"/>
    </xf>
    <xf numFmtId="164" fontId="8" fillId="0" borderId="19" xfId="1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164" fontId="7" fillId="0" borderId="37" xfId="1" applyNumberFormat="1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3" fontId="7" fillId="0" borderId="18" xfId="14" applyNumberFormat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center" vertical="center" wrapText="1"/>
    </xf>
    <xf numFmtId="164" fontId="7" fillId="0" borderId="22" xfId="1" applyNumberFormat="1" applyFont="1" applyFill="1" applyBorder="1" applyAlignment="1" applyProtection="1">
      <alignment horizontal="right" vertical="center" wrapText="1"/>
    </xf>
    <xf numFmtId="0" fontId="9" fillId="0" borderId="22" xfId="0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 applyProtection="1">
      <alignment horizontal="center" vertical="center" wrapText="1"/>
    </xf>
    <xf numFmtId="164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3" fontId="11" fillId="0" borderId="18" xfId="14" applyNumberFormat="1" applyFont="1" applyFill="1" applyBorder="1" applyAlignment="1" applyProtection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3" fontId="8" fillId="0" borderId="4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/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3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164" fontId="8" fillId="0" borderId="12" xfId="1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 applyProtection="1">
      <alignment horizontal="right" vertical="center" wrapText="1"/>
    </xf>
    <xf numFmtId="0" fontId="9" fillId="0" borderId="22" xfId="0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64" fontId="7" fillId="0" borderId="22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 wrapText="1"/>
    </xf>
    <xf numFmtId="164" fontId="7" fillId="0" borderId="4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/>
    </xf>
    <xf numFmtId="164" fontId="7" fillId="0" borderId="44" xfId="1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164" fontId="7" fillId="0" borderId="3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</cellXfs>
  <cellStyles count="15">
    <cellStyle name="S4" xfId="6"/>
    <cellStyle name="Обычный" xfId="0" builtinId="0"/>
    <cellStyle name="Обычный 2" xfId="4"/>
    <cellStyle name="Обычный 3" xfId="7"/>
    <cellStyle name="Обычный 3 2" xfId="1"/>
    <cellStyle name="Обычный 3 2 2 2 2" xfId="8"/>
    <cellStyle name="Обычный 3 2 2 5" xfId="9"/>
    <cellStyle name="Обычный 4" xfId="10"/>
    <cellStyle name="Обычный 58" xfId="11"/>
    <cellStyle name="Обычный 59" xfId="12"/>
    <cellStyle name="Финансовый 2" xfId="5"/>
    <cellStyle name="Финансовый 2 10 4" xfId="3"/>
    <cellStyle name="Финансовый 3" xfId="2"/>
    <cellStyle name="Финансовый 3 2 4" xfId="14"/>
    <cellStyle name="Финансовый 4" xfId="1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tabSelected="1" view="pageBreakPreview" zoomScale="80" zoomScaleNormal="80" zoomScaleSheetLayoutView="80" workbookViewId="0">
      <pane ySplit="16" topLeftCell="A17" activePane="bottomLeft" state="frozen"/>
      <selection pane="bottomLeft" activeCell="B3" sqref="B3"/>
    </sheetView>
  </sheetViews>
  <sheetFormatPr defaultRowHeight="15.75" x14ac:dyDescent="0.25"/>
  <cols>
    <col min="1" max="1" width="10.28515625" style="8" customWidth="1"/>
    <col min="2" max="2" width="63.7109375" style="2" customWidth="1"/>
    <col min="3" max="3" width="19.42578125" style="3" customWidth="1"/>
    <col min="4" max="4" width="16.42578125" style="3" customWidth="1"/>
    <col min="5" max="5" width="31" style="3" customWidth="1"/>
    <col min="6" max="7" width="19.42578125" style="1" customWidth="1"/>
    <col min="8" max="8" width="19.42578125" style="3" customWidth="1"/>
    <col min="9" max="12" width="19.42578125" style="1" customWidth="1"/>
    <col min="13" max="13" width="19.42578125" style="9" customWidth="1"/>
    <col min="14" max="14" width="14.85546875" style="1" bestFit="1" customWidth="1"/>
    <col min="15" max="257" width="9.140625" style="1"/>
    <col min="258" max="258" width="8.42578125" style="1" customWidth="1"/>
    <col min="259" max="259" width="62.5703125" style="1" customWidth="1"/>
    <col min="260" max="260" width="21" style="1" customWidth="1"/>
    <col min="261" max="261" width="15.42578125" style="1" customWidth="1"/>
    <col min="262" max="262" width="18.28515625" style="1" customWidth="1"/>
    <col min="263" max="266" width="16.5703125" style="1" customWidth="1"/>
    <col min="267" max="267" width="15.85546875" style="1" customWidth="1"/>
    <col min="268" max="268" width="11.28515625" style="1" customWidth="1"/>
    <col min="269" max="513" width="9.140625" style="1"/>
    <col min="514" max="514" width="8.42578125" style="1" customWidth="1"/>
    <col min="515" max="515" width="62.5703125" style="1" customWidth="1"/>
    <col min="516" max="516" width="21" style="1" customWidth="1"/>
    <col min="517" max="517" width="15.42578125" style="1" customWidth="1"/>
    <col min="518" max="518" width="18.28515625" style="1" customWidth="1"/>
    <col min="519" max="522" width="16.5703125" style="1" customWidth="1"/>
    <col min="523" max="523" width="15.85546875" style="1" customWidth="1"/>
    <col min="524" max="524" width="11.28515625" style="1" customWidth="1"/>
    <col min="525" max="769" width="9.140625" style="1"/>
    <col min="770" max="770" width="8.42578125" style="1" customWidth="1"/>
    <col min="771" max="771" width="62.5703125" style="1" customWidth="1"/>
    <col min="772" max="772" width="21" style="1" customWidth="1"/>
    <col min="773" max="773" width="15.42578125" style="1" customWidth="1"/>
    <col min="774" max="774" width="18.28515625" style="1" customWidth="1"/>
    <col min="775" max="778" width="16.5703125" style="1" customWidth="1"/>
    <col min="779" max="779" width="15.85546875" style="1" customWidth="1"/>
    <col min="780" max="780" width="11.28515625" style="1" customWidth="1"/>
    <col min="781" max="1025" width="9.140625" style="1"/>
    <col min="1026" max="1026" width="8.42578125" style="1" customWidth="1"/>
    <col min="1027" max="1027" width="62.5703125" style="1" customWidth="1"/>
    <col min="1028" max="1028" width="21" style="1" customWidth="1"/>
    <col min="1029" max="1029" width="15.42578125" style="1" customWidth="1"/>
    <col min="1030" max="1030" width="18.28515625" style="1" customWidth="1"/>
    <col min="1031" max="1034" width="16.5703125" style="1" customWidth="1"/>
    <col min="1035" max="1035" width="15.85546875" style="1" customWidth="1"/>
    <col min="1036" max="1036" width="11.28515625" style="1" customWidth="1"/>
    <col min="1037" max="1281" width="9.140625" style="1"/>
    <col min="1282" max="1282" width="8.42578125" style="1" customWidth="1"/>
    <col min="1283" max="1283" width="62.5703125" style="1" customWidth="1"/>
    <col min="1284" max="1284" width="21" style="1" customWidth="1"/>
    <col min="1285" max="1285" width="15.42578125" style="1" customWidth="1"/>
    <col min="1286" max="1286" width="18.28515625" style="1" customWidth="1"/>
    <col min="1287" max="1290" width="16.5703125" style="1" customWidth="1"/>
    <col min="1291" max="1291" width="15.85546875" style="1" customWidth="1"/>
    <col min="1292" max="1292" width="11.28515625" style="1" customWidth="1"/>
    <col min="1293" max="1537" width="9.140625" style="1"/>
    <col min="1538" max="1538" width="8.42578125" style="1" customWidth="1"/>
    <col min="1539" max="1539" width="62.5703125" style="1" customWidth="1"/>
    <col min="1540" max="1540" width="21" style="1" customWidth="1"/>
    <col min="1541" max="1541" width="15.42578125" style="1" customWidth="1"/>
    <col min="1542" max="1542" width="18.28515625" style="1" customWidth="1"/>
    <col min="1543" max="1546" width="16.5703125" style="1" customWidth="1"/>
    <col min="1547" max="1547" width="15.85546875" style="1" customWidth="1"/>
    <col min="1548" max="1548" width="11.28515625" style="1" customWidth="1"/>
    <col min="1549" max="1793" width="9.140625" style="1"/>
    <col min="1794" max="1794" width="8.42578125" style="1" customWidth="1"/>
    <col min="1795" max="1795" width="62.5703125" style="1" customWidth="1"/>
    <col min="1796" max="1796" width="21" style="1" customWidth="1"/>
    <col min="1797" max="1797" width="15.42578125" style="1" customWidth="1"/>
    <col min="1798" max="1798" width="18.28515625" style="1" customWidth="1"/>
    <col min="1799" max="1802" width="16.5703125" style="1" customWidth="1"/>
    <col min="1803" max="1803" width="15.85546875" style="1" customWidth="1"/>
    <col min="1804" max="1804" width="11.28515625" style="1" customWidth="1"/>
    <col min="1805" max="2049" width="9.140625" style="1"/>
    <col min="2050" max="2050" width="8.42578125" style="1" customWidth="1"/>
    <col min="2051" max="2051" width="62.5703125" style="1" customWidth="1"/>
    <col min="2052" max="2052" width="21" style="1" customWidth="1"/>
    <col min="2053" max="2053" width="15.42578125" style="1" customWidth="1"/>
    <col min="2054" max="2054" width="18.28515625" style="1" customWidth="1"/>
    <col min="2055" max="2058" width="16.5703125" style="1" customWidth="1"/>
    <col min="2059" max="2059" width="15.85546875" style="1" customWidth="1"/>
    <col min="2060" max="2060" width="11.28515625" style="1" customWidth="1"/>
    <col min="2061" max="2305" width="9.140625" style="1"/>
    <col min="2306" max="2306" width="8.42578125" style="1" customWidth="1"/>
    <col min="2307" max="2307" width="62.5703125" style="1" customWidth="1"/>
    <col min="2308" max="2308" width="21" style="1" customWidth="1"/>
    <col min="2309" max="2309" width="15.42578125" style="1" customWidth="1"/>
    <col min="2310" max="2310" width="18.28515625" style="1" customWidth="1"/>
    <col min="2311" max="2314" width="16.5703125" style="1" customWidth="1"/>
    <col min="2315" max="2315" width="15.85546875" style="1" customWidth="1"/>
    <col min="2316" max="2316" width="11.28515625" style="1" customWidth="1"/>
    <col min="2317" max="2561" width="9.140625" style="1"/>
    <col min="2562" max="2562" width="8.42578125" style="1" customWidth="1"/>
    <col min="2563" max="2563" width="62.5703125" style="1" customWidth="1"/>
    <col min="2564" max="2564" width="21" style="1" customWidth="1"/>
    <col min="2565" max="2565" width="15.42578125" style="1" customWidth="1"/>
    <col min="2566" max="2566" width="18.28515625" style="1" customWidth="1"/>
    <col min="2567" max="2570" width="16.5703125" style="1" customWidth="1"/>
    <col min="2571" max="2571" width="15.85546875" style="1" customWidth="1"/>
    <col min="2572" max="2572" width="11.28515625" style="1" customWidth="1"/>
    <col min="2573" max="2817" width="9.140625" style="1"/>
    <col min="2818" max="2818" width="8.42578125" style="1" customWidth="1"/>
    <col min="2819" max="2819" width="62.5703125" style="1" customWidth="1"/>
    <col min="2820" max="2820" width="21" style="1" customWidth="1"/>
    <col min="2821" max="2821" width="15.42578125" style="1" customWidth="1"/>
    <col min="2822" max="2822" width="18.28515625" style="1" customWidth="1"/>
    <col min="2823" max="2826" width="16.5703125" style="1" customWidth="1"/>
    <col min="2827" max="2827" width="15.85546875" style="1" customWidth="1"/>
    <col min="2828" max="2828" width="11.28515625" style="1" customWidth="1"/>
    <col min="2829" max="3073" width="9.140625" style="1"/>
    <col min="3074" max="3074" width="8.42578125" style="1" customWidth="1"/>
    <col min="3075" max="3075" width="62.5703125" style="1" customWidth="1"/>
    <col min="3076" max="3076" width="21" style="1" customWidth="1"/>
    <col min="3077" max="3077" width="15.42578125" style="1" customWidth="1"/>
    <col min="3078" max="3078" width="18.28515625" style="1" customWidth="1"/>
    <col min="3079" max="3082" width="16.5703125" style="1" customWidth="1"/>
    <col min="3083" max="3083" width="15.85546875" style="1" customWidth="1"/>
    <col min="3084" max="3084" width="11.28515625" style="1" customWidth="1"/>
    <col min="3085" max="3329" width="9.140625" style="1"/>
    <col min="3330" max="3330" width="8.42578125" style="1" customWidth="1"/>
    <col min="3331" max="3331" width="62.5703125" style="1" customWidth="1"/>
    <col min="3332" max="3332" width="21" style="1" customWidth="1"/>
    <col min="3333" max="3333" width="15.42578125" style="1" customWidth="1"/>
    <col min="3334" max="3334" width="18.28515625" style="1" customWidth="1"/>
    <col min="3335" max="3338" width="16.5703125" style="1" customWidth="1"/>
    <col min="3339" max="3339" width="15.85546875" style="1" customWidth="1"/>
    <col min="3340" max="3340" width="11.28515625" style="1" customWidth="1"/>
    <col min="3341" max="3585" width="9.140625" style="1"/>
    <col min="3586" max="3586" width="8.42578125" style="1" customWidth="1"/>
    <col min="3587" max="3587" width="62.5703125" style="1" customWidth="1"/>
    <col min="3588" max="3588" width="21" style="1" customWidth="1"/>
    <col min="3589" max="3589" width="15.42578125" style="1" customWidth="1"/>
    <col min="3590" max="3590" width="18.28515625" style="1" customWidth="1"/>
    <col min="3591" max="3594" width="16.5703125" style="1" customWidth="1"/>
    <col min="3595" max="3595" width="15.85546875" style="1" customWidth="1"/>
    <col min="3596" max="3596" width="11.28515625" style="1" customWidth="1"/>
    <col min="3597" max="3841" width="9.140625" style="1"/>
    <col min="3842" max="3842" width="8.42578125" style="1" customWidth="1"/>
    <col min="3843" max="3843" width="62.5703125" style="1" customWidth="1"/>
    <col min="3844" max="3844" width="21" style="1" customWidth="1"/>
    <col min="3845" max="3845" width="15.42578125" style="1" customWidth="1"/>
    <col min="3846" max="3846" width="18.28515625" style="1" customWidth="1"/>
    <col min="3847" max="3850" width="16.5703125" style="1" customWidth="1"/>
    <col min="3851" max="3851" width="15.85546875" style="1" customWidth="1"/>
    <col min="3852" max="3852" width="11.28515625" style="1" customWidth="1"/>
    <col min="3853" max="4097" width="9.140625" style="1"/>
    <col min="4098" max="4098" width="8.42578125" style="1" customWidth="1"/>
    <col min="4099" max="4099" width="62.5703125" style="1" customWidth="1"/>
    <col min="4100" max="4100" width="21" style="1" customWidth="1"/>
    <col min="4101" max="4101" width="15.42578125" style="1" customWidth="1"/>
    <col min="4102" max="4102" width="18.28515625" style="1" customWidth="1"/>
    <col min="4103" max="4106" width="16.5703125" style="1" customWidth="1"/>
    <col min="4107" max="4107" width="15.85546875" style="1" customWidth="1"/>
    <col min="4108" max="4108" width="11.28515625" style="1" customWidth="1"/>
    <col min="4109" max="4353" width="9.140625" style="1"/>
    <col min="4354" max="4354" width="8.42578125" style="1" customWidth="1"/>
    <col min="4355" max="4355" width="62.5703125" style="1" customWidth="1"/>
    <col min="4356" max="4356" width="21" style="1" customWidth="1"/>
    <col min="4357" max="4357" width="15.42578125" style="1" customWidth="1"/>
    <col min="4358" max="4358" width="18.28515625" style="1" customWidth="1"/>
    <col min="4359" max="4362" width="16.5703125" style="1" customWidth="1"/>
    <col min="4363" max="4363" width="15.85546875" style="1" customWidth="1"/>
    <col min="4364" max="4364" width="11.28515625" style="1" customWidth="1"/>
    <col min="4365" max="4609" width="9.140625" style="1"/>
    <col min="4610" max="4610" width="8.42578125" style="1" customWidth="1"/>
    <col min="4611" max="4611" width="62.5703125" style="1" customWidth="1"/>
    <col min="4612" max="4612" width="21" style="1" customWidth="1"/>
    <col min="4613" max="4613" width="15.42578125" style="1" customWidth="1"/>
    <col min="4614" max="4614" width="18.28515625" style="1" customWidth="1"/>
    <col min="4615" max="4618" width="16.5703125" style="1" customWidth="1"/>
    <col min="4619" max="4619" width="15.85546875" style="1" customWidth="1"/>
    <col min="4620" max="4620" width="11.28515625" style="1" customWidth="1"/>
    <col min="4621" max="4865" width="9.140625" style="1"/>
    <col min="4866" max="4866" width="8.42578125" style="1" customWidth="1"/>
    <col min="4867" max="4867" width="62.5703125" style="1" customWidth="1"/>
    <col min="4868" max="4868" width="21" style="1" customWidth="1"/>
    <col min="4869" max="4869" width="15.42578125" style="1" customWidth="1"/>
    <col min="4870" max="4870" width="18.28515625" style="1" customWidth="1"/>
    <col min="4871" max="4874" width="16.5703125" style="1" customWidth="1"/>
    <col min="4875" max="4875" width="15.85546875" style="1" customWidth="1"/>
    <col min="4876" max="4876" width="11.28515625" style="1" customWidth="1"/>
    <col min="4877" max="5121" width="9.140625" style="1"/>
    <col min="5122" max="5122" width="8.42578125" style="1" customWidth="1"/>
    <col min="5123" max="5123" width="62.5703125" style="1" customWidth="1"/>
    <col min="5124" max="5124" width="21" style="1" customWidth="1"/>
    <col min="5125" max="5125" width="15.42578125" style="1" customWidth="1"/>
    <col min="5126" max="5126" width="18.28515625" style="1" customWidth="1"/>
    <col min="5127" max="5130" width="16.5703125" style="1" customWidth="1"/>
    <col min="5131" max="5131" width="15.85546875" style="1" customWidth="1"/>
    <col min="5132" max="5132" width="11.28515625" style="1" customWidth="1"/>
    <col min="5133" max="5377" width="9.140625" style="1"/>
    <col min="5378" max="5378" width="8.42578125" style="1" customWidth="1"/>
    <col min="5379" max="5379" width="62.5703125" style="1" customWidth="1"/>
    <col min="5380" max="5380" width="21" style="1" customWidth="1"/>
    <col min="5381" max="5381" width="15.42578125" style="1" customWidth="1"/>
    <col min="5382" max="5382" width="18.28515625" style="1" customWidth="1"/>
    <col min="5383" max="5386" width="16.5703125" style="1" customWidth="1"/>
    <col min="5387" max="5387" width="15.85546875" style="1" customWidth="1"/>
    <col min="5388" max="5388" width="11.28515625" style="1" customWidth="1"/>
    <col min="5389" max="5633" width="9.140625" style="1"/>
    <col min="5634" max="5634" width="8.42578125" style="1" customWidth="1"/>
    <col min="5635" max="5635" width="62.5703125" style="1" customWidth="1"/>
    <col min="5636" max="5636" width="21" style="1" customWidth="1"/>
    <col min="5637" max="5637" width="15.42578125" style="1" customWidth="1"/>
    <col min="5638" max="5638" width="18.28515625" style="1" customWidth="1"/>
    <col min="5639" max="5642" width="16.5703125" style="1" customWidth="1"/>
    <col min="5643" max="5643" width="15.85546875" style="1" customWidth="1"/>
    <col min="5644" max="5644" width="11.28515625" style="1" customWidth="1"/>
    <col min="5645" max="5889" width="9.140625" style="1"/>
    <col min="5890" max="5890" width="8.42578125" style="1" customWidth="1"/>
    <col min="5891" max="5891" width="62.5703125" style="1" customWidth="1"/>
    <col min="5892" max="5892" width="21" style="1" customWidth="1"/>
    <col min="5893" max="5893" width="15.42578125" style="1" customWidth="1"/>
    <col min="5894" max="5894" width="18.28515625" style="1" customWidth="1"/>
    <col min="5895" max="5898" width="16.5703125" style="1" customWidth="1"/>
    <col min="5899" max="5899" width="15.85546875" style="1" customWidth="1"/>
    <col min="5900" max="5900" width="11.28515625" style="1" customWidth="1"/>
    <col min="5901" max="6145" width="9.140625" style="1"/>
    <col min="6146" max="6146" width="8.42578125" style="1" customWidth="1"/>
    <col min="6147" max="6147" width="62.5703125" style="1" customWidth="1"/>
    <col min="6148" max="6148" width="21" style="1" customWidth="1"/>
    <col min="6149" max="6149" width="15.42578125" style="1" customWidth="1"/>
    <col min="6150" max="6150" width="18.28515625" style="1" customWidth="1"/>
    <col min="6151" max="6154" width="16.5703125" style="1" customWidth="1"/>
    <col min="6155" max="6155" width="15.85546875" style="1" customWidth="1"/>
    <col min="6156" max="6156" width="11.28515625" style="1" customWidth="1"/>
    <col min="6157" max="6401" width="9.140625" style="1"/>
    <col min="6402" max="6402" width="8.42578125" style="1" customWidth="1"/>
    <col min="6403" max="6403" width="62.5703125" style="1" customWidth="1"/>
    <col min="6404" max="6404" width="21" style="1" customWidth="1"/>
    <col min="6405" max="6405" width="15.42578125" style="1" customWidth="1"/>
    <col min="6406" max="6406" width="18.28515625" style="1" customWidth="1"/>
    <col min="6407" max="6410" width="16.5703125" style="1" customWidth="1"/>
    <col min="6411" max="6411" width="15.85546875" style="1" customWidth="1"/>
    <col min="6412" max="6412" width="11.28515625" style="1" customWidth="1"/>
    <col min="6413" max="6657" width="9.140625" style="1"/>
    <col min="6658" max="6658" width="8.42578125" style="1" customWidth="1"/>
    <col min="6659" max="6659" width="62.5703125" style="1" customWidth="1"/>
    <col min="6660" max="6660" width="21" style="1" customWidth="1"/>
    <col min="6661" max="6661" width="15.42578125" style="1" customWidth="1"/>
    <col min="6662" max="6662" width="18.28515625" style="1" customWidth="1"/>
    <col min="6663" max="6666" width="16.5703125" style="1" customWidth="1"/>
    <col min="6667" max="6667" width="15.85546875" style="1" customWidth="1"/>
    <col min="6668" max="6668" width="11.28515625" style="1" customWidth="1"/>
    <col min="6669" max="6913" width="9.140625" style="1"/>
    <col min="6914" max="6914" width="8.42578125" style="1" customWidth="1"/>
    <col min="6915" max="6915" width="62.5703125" style="1" customWidth="1"/>
    <col min="6916" max="6916" width="21" style="1" customWidth="1"/>
    <col min="6917" max="6917" width="15.42578125" style="1" customWidth="1"/>
    <col min="6918" max="6918" width="18.28515625" style="1" customWidth="1"/>
    <col min="6919" max="6922" width="16.5703125" style="1" customWidth="1"/>
    <col min="6923" max="6923" width="15.85546875" style="1" customWidth="1"/>
    <col min="6924" max="6924" width="11.28515625" style="1" customWidth="1"/>
    <col min="6925" max="7169" width="9.140625" style="1"/>
    <col min="7170" max="7170" width="8.42578125" style="1" customWidth="1"/>
    <col min="7171" max="7171" width="62.5703125" style="1" customWidth="1"/>
    <col min="7172" max="7172" width="21" style="1" customWidth="1"/>
    <col min="7173" max="7173" width="15.42578125" style="1" customWidth="1"/>
    <col min="7174" max="7174" width="18.28515625" style="1" customWidth="1"/>
    <col min="7175" max="7178" width="16.5703125" style="1" customWidth="1"/>
    <col min="7179" max="7179" width="15.85546875" style="1" customWidth="1"/>
    <col min="7180" max="7180" width="11.28515625" style="1" customWidth="1"/>
    <col min="7181" max="7425" width="9.140625" style="1"/>
    <col min="7426" max="7426" width="8.42578125" style="1" customWidth="1"/>
    <col min="7427" max="7427" width="62.5703125" style="1" customWidth="1"/>
    <col min="7428" max="7428" width="21" style="1" customWidth="1"/>
    <col min="7429" max="7429" width="15.42578125" style="1" customWidth="1"/>
    <col min="7430" max="7430" width="18.28515625" style="1" customWidth="1"/>
    <col min="7431" max="7434" width="16.5703125" style="1" customWidth="1"/>
    <col min="7435" max="7435" width="15.85546875" style="1" customWidth="1"/>
    <col min="7436" max="7436" width="11.28515625" style="1" customWidth="1"/>
    <col min="7437" max="7681" width="9.140625" style="1"/>
    <col min="7682" max="7682" width="8.42578125" style="1" customWidth="1"/>
    <col min="7683" max="7683" width="62.5703125" style="1" customWidth="1"/>
    <col min="7684" max="7684" width="21" style="1" customWidth="1"/>
    <col min="7685" max="7685" width="15.42578125" style="1" customWidth="1"/>
    <col min="7686" max="7686" width="18.28515625" style="1" customWidth="1"/>
    <col min="7687" max="7690" width="16.5703125" style="1" customWidth="1"/>
    <col min="7691" max="7691" width="15.85546875" style="1" customWidth="1"/>
    <col min="7692" max="7692" width="11.28515625" style="1" customWidth="1"/>
    <col min="7693" max="7937" width="9.140625" style="1"/>
    <col min="7938" max="7938" width="8.42578125" style="1" customWidth="1"/>
    <col min="7939" max="7939" width="62.5703125" style="1" customWidth="1"/>
    <col min="7940" max="7940" width="21" style="1" customWidth="1"/>
    <col min="7941" max="7941" width="15.42578125" style="1" customWidth="1"/>
    <col min="7942" max="7942" width="18.28515625" style="1" customWidth="1"/>
    <col min="7943" max="7946" width="16.5703125" style="1" customWidth="1"/>
    <col min="7947" max="7947" width="15.85546875" style="1" customWidth="1"/>
    <col min="7948" max="7948" width="11.28515625" style="1" customWidth="1"/>
    <col min="7949" max="8193" width="9.140625" style="1"/>
    <col min="8194" max="8194" width="8.42578125" style="1" customWidth="1"/>
    <col min="8195" max="8195" width="62.5703125" style="1" customWidth="1"/>
    <col min="8196" max="8196" width="21" style="1" customWidth="1"/>
    <col min="8197" max="8197" width="15.42578125" style="1" customWidth="1"/>
    <col min="8198" max="8198" width="18.28515625" style="1" customWidth="1"/>
    <col min="8199" max="8202" width="16.5703125" style="1" customWidth="1"/>
    <col min="8203" max="8203" width="15.85546875" style="1" customWidth="1"/>
    <col min="8204" max="8204" width="11.28515625" style="1" customWidth="1"/>
    <col min="8205" max="8449" width="9.140625" style="1"/>
    <col min="8450" max="8450" width="8.42578125" style="1" customWidth="1"/>
    <col min="8451" max="8451" width="62.5703125" style="1" customWidth="1"/>
    <col min="8452" max="8452" width="21" style="1" customWidth="1"/>
    <col min="8453" max="8453" width="15.42578125" style="1" customWidth="1"/>
    <col min="8454" max="8454" width="18.28515625" style="1" customWidth="1"/>
    <col min="8455" max="8458" width="16.5703125" style="1" customWidth="1"/>
    <col min="8459" max="8459" width="15.85546875" style="1" customWidth="1"/>
    <col min="8460" max="8460" width="11.28515625" style="1" customWidth="1"/>
    <col min="8461" max="8705" width="9.140625" style="1"/>
    <col min="8706" max="8706" width="8.42578125" style="1" customWidth="1"/>
    <col min="8707" max="8707" width="62.5703125" style="1" customWidth="1"/>
    <col min="8708" max="8708" width="21" style="1" customWidth="1"/>
    <col min="8709" max="8709" width="15.42578125" style="1" customWidth="1"/>
    <col min="8710" max="8710" width="18.28515625" style="1" customWidth="1"/>
    <col min="8711" max="8714" width="16.5703125" style="1" customWidth="1"/>
    <col min="8715" max="8715" width="15.85546875" style="1" customWidth="1"/>
    <col min="8716" max="8716" width="11.28515625" style="1" customWidth="1"/>
    <col min="8717" max="8961" width="9.140625" style="1"/>
    <col min="8962" max="8962" width="8.42578125" style="1" customWidth="1"/>
    <col min="8963" max="8963" width="62.5703125" style="1" customWidth="1"/>
    <col min="8964" max="8964" width="21" style="1" customWidth="1"/>
    <col min="8965" max="8965" width="15.42578125" style="1" customWidth="1"/>
    <col min="8966" max="8966" width="18.28515625" style="1" customWidth="1"/>
    <col min="8967" max="8970" width="16.5703125" style="1" customWidth="1"/>
    <col min="8971" max="8971" width="15.85546875" style="1" customWidth="1"/>
    <col min="8972" max="8972" width="11.28515625" style="1" customWidth="1"/>
    <col min="8973" max="9217" width="9.140625" style="1"/>
    <col min="9218" max="9218" width="8.42578125" style="1" customWidth="1"/>
    <col min="9219" max="9219" width="62.5703125" style="1" customWidth="1"/>
    <col min="9220" max="9220" width="21" style="1" customWidth="1"/>
    <col min="9221" max="9221" width="15.42578125" style="1" customWidth="1"/>
    <col min="9222" max="9222" width="18.28515625" style="1" customWidth="1"/>
    <col min="9223" max="9226" width="16.5703125" style="1" customWidth="1"/>
    <col min="9227" max="9227" width="15.85546875" style="1" customWidth="1"/>
    <col min="9228" max="9228" width="11.28515625" style="1" customWidth="1"/>
    <col min="9229" max="9473" width="9.140625" style="1"/>
    <col min="9474" max="9474" width="8.42578125" style="1" customWidth="1"/>
    <col min="9475" max="9475" width="62.5703125" style="1" customWidth="1"/>
    <col min="9476" max="9476" width="21" style="1" customWidth="1"/>
    <col min="9477" max="9477" width="15.42578125" style="1" customWidth="1"/>
    <col min="9478" max="9478" width="18.28515625" style="1" customWidth="1"/>
    <col min="9479" max="9482" width="16.5703125" style="1" customWidth="1"/>
    <col min="9483" max="9483" width="15.85546875" style="1" customWidth="1"/>
    <col min="9484" max="9484" width="11.28515625" style="1" customWidth="1"/>
    <col min="9485" max="9729" width="9.140625" style="1"/>
    <col min="9730" max="9730" width="8.42578125" style="1" customWidth="1"/>
    <col min="9731" max="9731" width="62.5703125" style="1" customWidth="1"/>
    <col min="9732" max="9732" width="21" style="1" customWidth="1"/>
    <col min="9733" max="9733" width="15.42578125" style="1" customWidth="1"/>
    <col min="9734" max="9734" width="18.28515625" style="1" customWidth="1"/>
    <col min="9735" max="9738" width="16.5703125" style="1" customWidth="1"/>
    <col min="9739" max="9739" width="15.85546875" style="1" customWidth="1"/>
    <col min="9740" max="9740" width="11.28515625" style="1" customWidth="1"/>
    <col min="9741" max="9985" width="9.140625" style="1"/>
    <col min="9986" max="9986" width="8.42578125" style="1" customWidth="1"/>
    <col min="9987" max="9987" width="62.5703125" style="1" customWidth="1"/>
    <col min="9988" max="9988" width="21" style="1" customWidth="1"/>
    <col min="9989" max="9989" width="15.42578125" style="1" customWidth="1"/>
    <col min="9990" max="9990" width="18.28515625" style="1" customWidth="1"/>
    <col min="9991" max="9994" width="16.5703125" style="1" customWidth="1"/>
    <col min="9995" max="9995" width="15.85546875" style="1" customWidth="1"/>
    <col min="9996" max="9996" width="11.28515625" style="1" customWidth="1"/>
    <col min="9997" max="10241" width="9.140625" style="1"/>
    <col min="10242" max="10242" width="8.42578125" style="1" customWidth="1"/>
    <col min="10243" max="10243" width="62.5703125" style="1" customWidth="1"/>
    <col min="10244" max="10244" width="21" style="1" customWidth="1"/>
    <col min="10245" max="10245" width="15.42578125" style="1" customWidth="1"/>
    <col min="10246" max="10246" width="18.28515625" style="1" customWidth="1"/>
    <col min="10247" max="10250" width="16.5703125" style="1" customWidth="1"/>
    <col min="10251" max="10251" width="15.85546875" style="1" customWidth="1"/>
    <col min="10252" max="10252" width="11.28515625" style="1" customWidth="1"/>
    <col min="10253" max="10497" width="9.140625" style="1"/>
    <col min="10498" max="10498" width="8.42578125" style="1" customWidth="1"/>
    <col min="10499" max="10499" width="62.5703125" style="1" customWidth="1"/>
    <col min="10500" max="10500" width="21" style="1" customWidth="1"/>
    <col min="10501" max="10501" width="15.42578125" style="1" customWidth="1"/>
    <col min="10502" max="10502" width="18.28515625" style="1" customWidth="1"/>
    <col min="10503" max="10506" width="16.5703125" style="1" customWidth="1"/>
    <col min="10507" max="10507" width="15.85546875" style="1" customWidth="1"/>
    <col min="10508" max="10508" width="11.28515625" style="1" customWidth="1"/>
    <col min="10509" max="10753" width="9.140625" style="1"/>
    <col min="10754" max="10754" width="8.42578125" style="1" customWidth="1"/>
    <col min="10755" max="10755" width="62.5703125" style="1" customWidth="1"/>
    <col min="10756" max="10756" width="21" style="1" customWidth="1"/>
    <col min="10757" max="10757" width="15.42578125" style="1" customWidth="1"/>
    <col min="10758" max="10758" width="18.28515625" style="1" customWidth="1"/>
    <col min="10759" max="10762" width="16.5703125" style="1" customWidth="1"/>
    <col min="10763" max="10763" width="15.85546875" style="1" customWidth="1"/>
    <col min="10764" max="10764" width="11.28515625" style="1" customWidth="1"/>
    <col min="10765" max="11009" width="9.140625" style="1"/>
    <col min="11010" max="11010" width="8.42578125" style="1" customWidth="1"/>
    <col min="11011" max="11011" width="62.5703125" style="1" customWidth="1"/>
    <col min="11012" max="11012" width="21" style="1" customWidth="1"/>
    <col min="11013" max="11013" width="15.42578125" style="1" customWidth="1"/>
    <col min="11014" max="11014" width="18.28515625" style="1" customWidth="1"/>
    <col min="11015" max="11018" width="16.5703125" style="1" customWidth="1"/>
    <col min="11019" max="11019" width="15.85546875" style="1" customWidth="1"/>
    <col min="11020" max="11020" width="11.28515625" style="1" customWidth="1"/>
    <col min="11021" max="11265" width="9.140625" style="1"/>
    <col min="11266" max="11266" width="8.42578125" style="1" customWidth="1"/>
    <col min="11267" max="11267" width="62.5703125" style="1" customWidth="1"/>
    <col min="11268" max="11268" width="21" style="1" customWidth="1"/>
    <col min="11269" max="11269" width="15.42578125" style="1" customWidth="1"/>
    <col min="11270" max="11270" width="18.28515625" style="1" customWidth="1"/>
    <col min="11271" max="11274" width="16.5703125" style="1" customWidth="1"/>
    <col min="11275" max="11275" width="15.85546875" style="1" customWidth="1"/>
    <col min="11276" max="11276" width="11.28515625" style="1" customWidth="1"/>
    <col min="11277" max="11521" width="9.140625" style="1"/>
    <col min="11522" max="11522" width="8.42578125" style="1" customWidth="1"/>
    <col min="11523" max="11523" width="62.5703125" style="1" customWidth="1"/>
    <col min="11524" max="11524" width="21" style="1" customWidth="1"/>
    <col min="11525" max="11525" width="15.42578125" style="1" customWidth="1"/>
    <col min="11526" max="11526" width="18.28515625" style="1" customWidth="1"/>
    <col min="11527" max="11530" width="16.5703125" style="1" customWidth="1"/>
    <col min="11531" max="11531" width="15.85546875" style="1" customWidth="1"/>
    <col min="11532" max="11532" width="11.28515625" style="1" customWidth="1"/>
    <col min="11533" max="11777" width="9.140625" style="1"/>
    <col min="11778" max="11778" width="8.42578125" style="1" customWidth="1"/>
    <col min="11779" max="11779" width="62.5703125" style="1" customWidth="1"/>
    <col min="11780" max="11780" width="21" style="1" customWidth="1"/>
    <col min="11781" max="11781" width="15.42578125" style="1" customWidth="1"/>
    <col min="11782" max="11782" width="18.28515625" style="1" customWidth="1"/>
    <col min="11783" max="11786" width="16.5703125" style="1" customWidth="1"/>
    <col min="11787" max="11787" width="15.85546875" style="1" customWidth="1"/>
    <col min="11788" max="11788" width="11.28515625" style="1" customWidth="1"/>
    <col min="11789" max="12033" width="9.140625" style="1"/>
    <col min="12034" max="12034" width="8.42578125" style="1" customWidth="1"/>
    <col min="12035" max="12035" width="62.5703125" style="1" customWidth="1"/>
    <col min="12036" max="12036" width="21" style="1" customWidth="1"/>
    <col min="12037" max="12037" width="15.42578125" style="1" customWidth="1"/>
    <col min="12038" max="12038" width="18.28515625" style="1" customWidth="1"/>
    <col min="12039" max="12042" width="16.5703125" style="1" customWidth="1"/>
    <col min="12043" max="12043" width="15.85546875" style="1" customWidth="1"/>
    <col min="12044" max="12044" width="11.28515625" style="1" customWidth="1"/>
    <col min="12045" max="12289" width="9.140625" style="1"/>
    <col min="12290" max="12290" width="8.42578125" style="1" customWidth="1"/>
    <col min="12291" max="12291" width="62.5703125" style="1" customWidth="1"/>
    <col min="12292" max="12292" width="21" style="1" customWidth="1"/>
    <col min="12293" max="12293" width="15.42578125" style="1" customWidth="1"/>
    <col min="12294" max="12294" width="18.28515625" style="1" customWidth="1"/>
    <col min="12295" max="12298" width="16.5703125" style="1" customWidth="1"/>
    <col min="12299" max="12299" width="15.85546875" style="1" customWidth="1"/>
    <col min="12300" max="12300" width="11.28515625" style="1" customWidth="1"/>
    <col min="12301" max="12545" width="9.140625" style="1"/>
    <col min="12546" max="12546" width="8.42578125" style="1" customWidth="1"/>
    <col min="12547" max="12547" width="62.5703125" style="1" customWidth="1"/>
    <col min="12548" max="12548" width="21" style="1" customWidth="1"/>
    <col min="12549" max="12549" width="15.42578125" style="1" customWidth="1"/>
    <col min="12550" max="12550" width="18.28515625" style="1" customWidth="1"/>
    <col min="12551" max="12554" width="16.5703125" style="1" customWidth="1"/>
    <col min="12555" max="12555" width="15.85546875" style="1" customWidth="1"/>
    <col min="12556" max="12556" width="11.28515625" style="1" customWidth="1"/>
    <col min="12557" max="12801" width="9.140625" style="1"/>
    <col min="12802" max="12802" width="8.42578125" style="1" customWidth="1"/>
    <col min="12803" max="12803" width="62.5703125" style="1" customWidth="1"/>
    <col min="12804" max="12804" width="21" style="1" customWidth="1"/>
    <col min="12805" max="12805" width="15.42578125" style="1" customWidth="1"/>
    <col min="12806" max="12806" width="18.28515625" style="1" customWidth="1"/>
    <col min="12807" max="12810" width="16.5703125" style="1" customWidth="1"/>
    <col min="12811" max="12811" width="15.85546875" style="1" customWidth="1"/>
    <col min="12812" max="12812" width="11.28515625" style="1" customWidth="1"/>
    <col min="12813" max="13057" width="9.140625" style="1"/>
    <col min="13058" max="13058" width="8.42578125" style="1" customWidth="1"/>
    <col min="13059" max="13059" width="62.5703125" style="1" customWidth="1"/>
    <col min="13060" max="13060" width="21" style="1" customWidth="1"/>
    <col min="13061" max="13061" width="15.42578125" style="1" customWidth="1"/>
    <col min="13062" max="13062" width="18.28515625" style="1" customWidth="1"/>
    <col min="13063" max="13066" width="16.5703125" style="1" customWidth="1"/>
    <col min="13067" max="13067" width="15.85546875" style="1" customWidth="1"/>
    <col min="13068" max="13068" width="11.28515625" style="1" customWidth="1"/>
    <col min="13069" max="13313" width="9.140625" style="1"/>
    <col min="13314" max="13314" width="8.42578125" style="1" customWidth="1"/>
    <col min="13315" max="13315" width="62.5703125" style="1" customWidth="1"/>
    <col min="13316" max="13316" width="21" style="1" customWidth="1"/>
    <col min="13317" max="13317" width="15.42578125" style="1" customWidth="1"/>
    <col min="13318" max="13318" width="18.28515625" style="1" customWidth="1"/>
    <col min="13319" max="13322" width="16.5703125" style="1" customWidth="1"/>
    <col min="13323" max="13323" width="15.85546875" style="1" customWidth="1"/>
    <col min="13324" max="13324" width="11.28515625" style="1" customWidth="1"/>
    <col min="13325" max="13569" width="9.140625" style="1"/>
    <col min="13570" max="13570" width="8.42578125" style="1" customWidth="1"/>
    <col min="13571" max="13571" width="62.5703125" style="1" customWidth="1"/>
    <col min="13572" max="13572" width="21" style="1" customWidth="1"/>
    <col min="13573" max="13573" width="15.42578125" style="1" customWidth="1"/>
    <col min="13574" max="13574" width="18.28515625" style="1" customWidth="1"/>
    <col min="13575" max="13578" width="16.5703125" style="1" customWidth="1"/>
    <col min="13579" max="13579" width="15.85546875" style="1" customWidth="1"/>
    <col min="13580" max="13580" width="11.28515625" style="1" customWidth="1"/>
    <col min="13581" max="13825" width="9.140625" style="1"/>
    <col min="13826" max="13826" width="8.42578125" style="1" customWidth="1"/>
    <col min="13827" max="13827" width="62.5703125" style="1" customWidth="1"/>
    <col min="13828" max="13828" width="21" style="1" customWidth="1"/>
    <col min="13829" max="13829" width="15.42578125" style="1" customWidth="1"/>
    <col min="13830" max="13830" width="18.28515625" style="1" customWidth="1"/>
    <col min="13831" max="13834" width="16.5703125" style="1" customWidth="1"/>
    <col min="13835" max="13835" width="15.85546875" style="1" customWidth="1"/>
    <col min="13836" max="13836" width="11.28515625" style="1" customWidth="1"/>
    <col min="13837" max="14081" width="9.140625" style="1"/>
    <col min="14082" max="14082" width="8.42578125" style="1" customWidth="1"/>
    <col min="14083" max="14083" width="62.5703125" style="1" customWidth="1"/>
    <col min="14084" max="14084" width="21" style="1" customWidth="1"/>
    <col min="14085" max="14085" width="15.42578125" style="1" customWidth="1"/>
    <col min="14086" max="14086" width="18.28515625" style="1" customWidth="1"/>
    <col min="14087" max="14090" width="16.5703125" style="1" customWidth="1"/>
    <col min="14091" max="14091" width="15.85546875" style="1" customWidth="1"/>
    <col min="14092" max="14092" width="11.28515625" style="1" customWidth="1"/>
    <col min="14093" max="14337" width="9.140625" style="1"/>
    <col min="14338" max="14338" width="8.42578125" style="1" customWidth="1"/>
    <col min="14339" max="14339" width="62.5703125" style="1" customWidth="1"/>
    <col min="14340" max="14340" width="21" style="1" customWidth="1"/>
    <col min="14341" max="14341" width="15.42578125" style="1" customWidth="1"/>
    <col min="14342" max="14342" width="18.28515625" style="1" customWidth="1"/>
    <col min="14343" max="14346" width="16.5703125" style="1" customWidth="1"/>
    <col min="14347" max="14347" width="15.85546875" style="1" customWidth="1"/>
    <col min="14348" max="14348" width="11.28515625" style="1" customWidth="1"/>
    <col min="14349" max="14593" width="9.140625" style="1"/>
    <col min="14594" max="14594" width="8.42578125" style="1" customWidth="1"/>
    <col min="14595" max="14595" width="62.5703125" style="1" customWidth="1"/>
    <col min="14596" max="14596" width="21" style="1" customWidth="1"/>
    <col min="14597" max="14597" width="15.42578125" style="1" customWidth="1"/>
    <col min="14598" max="14598" width="18.28515625" style="1" customWidth="1"/>
    <col min="14599" max="14602" width="16.5703125" style="1" customWidth="1"/>
    <col min="14603" max="14603" width="15.85546875" style="1" customWidth="1"/>
    <col min="14604" max="14604" width="11.28515625" style="1" customWidth="1"/>
    <col min="14605" max="14849" width="9.140625" style="1"/>
    <col min="14850" max="14850" width="8.42578125" style="1" customWidth="1"/>
    <col min="14851" max="14851" width="62.5703125" style="1" customWidth="1"/>
    <col min="14852" max="14852" width="21" style="1" customWidth="1"/>
    <col min="14853" max="14853" width="15.42578125" style="1" customWidth="1"/>
    <col min="14854" max="14854" width="18.28515625" style="1" customWidth="1"/>
    <col min="14855" max="14858" width="16.5703125" style="1" customWidth="1"/>
    <col min="14859" max="14859" width="15.85546875" style="1" customWidth="1"/>
    <col min="14860" max="14860" width="11.28515625" style="1" customWidth="1"/>
    <col min="14861" max="15105" width="9.140625" style="1"/>
    <col min="15106" max="15106" width="8.42578125" style="1" customWidth="1"/>
    <col min="15107" max="15107" width="62.5703125" style="1" customWidth="1"/>
    <col min="15108" max="15108" width="21" style="1" customWidth="1"/>
    <col min="15109" max="15109" width="15.42578125" style="1" customWidth="1"/>
    <col min="15110" max="15110" width="18.28515625" style="1" customWidth="1"/>
    <col min="15111" max="15114" width="16.5703125" style="1" customWidth="1"/>
    <col min="15115" max="15115" width="15.85546875" style="1" customWidth="1"/>
    <col min="15116" max="15116" width="11.28515625" style="1" customWidth="1"/>
    <col min="15117" max="15361" width="9.140625" style="1"/>
    <col min="15362" max="15362" width="8.42578125" style="1" customWidth="1"/>
    <col min="15363" max="15363" width="62.5703125" style="1" customWidth="1"/>
    <col min="15364" max="15364" width="21" style="1" customWidth="1"/>
    <col min="15365" max="15365" width="15.42578125" style="1" customWidth="1"/>
    <col min="15366" max="15366" width="18.28515625" style="1" customWidth="1"/>
    <col min="15367" max="15370" width="16.5703125" style="1" customWidth="1"/>
    <col min="15371" max="15371" width="15.85546875" style="1" customWidth="1"/>
    <col min="15372" max="15372" width="11.28515625" style="1" customWidth="1"/>
    <col min="15373" max="15617" width="9.140625" style="1"/>
    <col min="15618" max="15618" width="8.42578125" style="1" customWidth="1"/>
    <col min="15619" max="15619" width="62.5703125" style="1" customWidth="1"/>
    <col min="15620" max="15620" width="21" style="1" customWidth="1"/>
    <col min="15621" max="15621" width="15.42578125" style="1" customWidth="1"/>
    <col min="15622" max="15622" width="18.28515625" style="1" customWidth="1"/>
    <col min="15623" max="15626" width="16.5703125" style="1" customWidth="1"/>
    <col min="15627" max="15627" width="15.85546875" style="1" customWidth="1"/>
    <col min="15628" max="15628" width="11.28515625" style="1" customWidth="1"/>
    <col min="15629" max="15873" width="9.140625" style="1"/>
    <col min="15874" max="15874" width="8.42578125" style="1" customWidth="1"/>
    <col min="15875" max="15875" width="62.5703125" style="1" customWidth="1"/>
    <col min="15876" max="15876" width="21" style="1" customWidth="1"/>
    <col min="15877" max="15877" width="15.42578125" style="1" customWidth="1"/>
    <col min="15878" max="15878" width="18.28515625" style="1" customWidth="1"/>
    <col min="15879" max="15882" width="16.5703125" style="1" customWidth="1"/>
    <col min="15883" max="15883" width="15.85546875" style="1" customWidth="1"/>
    <col min="15884" max="15884" width="11.28515625" style="1" customWidth="1"/>
    <col min="15885" max="16129" width="9.140625" style="1"/>
    <col min="16130" max="16130" width="8.42578125" style="1" customWidth="1"/>
    <col min="16131" max="16131" width="62.5703125" style="1" customWidth="1"/>
    <col min="16132" max="16132" width="21" style="1" customWidth="1"/>
    <col min="16133" max="16133" width="15.42578125" style="1" customWidth="1"/>
    <col min="16134" max="16134" width="18.28515625" style="1" customWidth="1"/>
    <col min="16135" max="16138" width="16.5703125" style="1" customWidth="1"/>
    <col min="16139" max="16139" width="15.85546875" style="1" customWidth="1"/>
    <col min="16140" max="16140" width="11.28515625" style="1" customWidth="1"/>
    <col min="16141" max="16384" width="9.140625" style="1"/>
  </cols>
  <sheetData>
    <row r="1" spans="1:13" x14ac:dyDescent="0.25">
      <c r="G1" s="54"/>
      <c r="H1" s="55"/>
    </row>
    <row r="2" spans="1:13" x14ac:dyDescent="0.25">
      <c r="G2" s="54"/>
    </row>
    <row r="4" spans="1:13" x14ac:dyDescent="0.25">
      <c r="B4" s="10"/>
      <c r="D4" s="93"/>
      <c r="E4" s="93"/>
      <c r="H4" s="40"/>
      <c r="I4" s="19"/>
      <c r="J4" s="19"/>
      <c r="K4" s="19"/>
      <c r="L4" s="19"/>
    </row>
    <row r="5" spans="1:13" ht="18.75" x14ac:dyDescent="0.25">
      <c r="B5" s="10"/>
      <c r="D5" s="23"/>
      <c r="E5" s="93"/>
      <c r="F5" s="23" t="s">
        <v>150</v>
      </c>
      <c r="H5" s="40"/>
      <c r="I5" s="19"/>
      <c r="J5" s="19"/>
      <c r="K5" s="19"/>
      <c r="L5" s="19"/>
    </row>
    <row r="6" spans="1:13" ht="18.75" x14ac:dyDescent="0.25">
      <c r="B6" s="10"/>
      <c r="D6" s="23"/>
      <c r="E6" s="93"/>
      <c r="F6" s="23" t="s">
        <v>166</v>
      </c>
      <c r="H6" s="40"/>
      <c r="I6" s="19"/>
      <c r="J6" s="19"/>
      <c r="K6" s="19"/>
      <c r="L6" s="19"/>
    </row>
    <row r="7" spans="1:13" ht="18.75" x14ac:dyDescent="0.25">
      <c r="B7" s="10"/>
      <c r="D7" s="24"/>
      <c r="E7" s="93"/>
      <c r="F7" s="24" t="s">
        <v>151</v>
      </c>
      <c r="H7" s="40"/>
      <c r="I7" s="19"/>
      <c r="J7" s="42"/>
      <c r="K7" s="19"/>
      <c r="L7" s="19"/>
    </row>
    <row r="8" spans="1:13" ht="18.75" x14ac:dyDescent="0.25">
      <c r="B8" s="10"/>
      <c r="D8" s="25"/>
      <c r="E8" s="93"/>
      <c r="F8" s="25" t="s">
        <v>152</v>
      </c>
      <c r="H8" s="40"/>
      <c r="I8" s="19"/>
      <c r="J8" s="42"/>
      <c r="K8" s="42"/>
      <c r="L8" s="19"/>
    </row>
    <row r="9" spans="1:13" ht="18.75" x14ac:dyDescent="0.25">
      <c r="B9" s="10"/>
      <c r="D9" s="24"/>
      <c r="E9" s="93"/>
      <c r="F9" s="24" t="s">
        <v>153</v>
      </c>
      <c r="H9" s="40"/>
      <c r="I9" s="19"/>
      <c r="J9" s="19"/>
      <c r="K9" s="19"/>
      <c r="L9" s="19"/>
    </row>
    <row r="10" spans="1:13" ht="18.75" x14ac:dyDescent="0.25">
      <c r="B10" s="34"/>
      <c r="D10" s="25"/>
      <c r="E10" s="93"/>
      <c r="F10" s="25" t="s">
        <v>154</v>
      </c>
      <c r="H10" s="40"/>
      <c r="I10" s="42"/>
      <c r="J10" s="42"/>
      <c r="K10" s="42"/>
      <c r="L10" s="19"/>
    </row>
    <row r="11" spans="1:13" ht="16.5" thickBot="1" x14ac:dyDescent="0.3">
      <c r="B11" s="10"/>
      <c r="D11" s="93"/>
      <c r="E11" s="93"/>
      <c r="G11" s="54"/>
      <c r="H11" s="40"/>
      <c r="I11" s="42"/>
      <c r="J11" s="42"/>
      <c r="K11" s="19"/>
      <c r="L11" s="19"/>
    </row>
    <row r="12" spans="1:13" ht="16.5" thickBot="1" x14ac:dyDescent="0.3">
      <c r="A12" s="160" t="s">
        <v>147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2"/>
    </row>
    <row r="13" spans="1:13" ht="48" customHeight="1" x14ac:dyDescent="0.25">
      <c r="A13" s="163" t="s">
        <v>0</v>
      </c>
      <c r="B13" s="165" t="s">
        <v>1</v>
      </c>
      <c r="C13" s="167" t="s">
        <v>2</v>
      </c>
      <c r="D13" s="158" t="s">
        <v>143</v>
      </c>
      <c r="E13" s="159"/>
      <c r="F13" s="158" t="s">
        <v>146</v>
      </c>
      <c r="G13" s="159"/>
      <c r="H13" s="158" t="s">
        <v>148</v>
      </c>
      <c r="I13" s="159"/>
      <c r="J13" s="158" t="s">
        <v>149</v>
      </c>
      <c r="K13" s="159"/>
      <c r="L13" s="158" t="s">
        <v>3</v>
      </c>
      <c r="M13" s="159"/>
    </row>
    <row r="14" spans="1:13" ht="16.5" thickBot="1" x14ac:dyDescent="0.3">
      <c r="A14" s="164"/>
      <c r="B14" s="166"/>
      <c r="C14" s="168"/>
      <c r="D14" s="38" t="s">
        <v>144</v>
      </c>
      <c r="E14" s="39" t="s">
        <v>145</v>
      </c>
      <c r="F14" s="38" t="s">
        <v>144</v>
      </c>
      <c r="G14" s="39" t="s">
        <v>145</v>
      </c>
      <c r="H14" s="38" t="s">
        <v>144</v>
      </c>
      <c r="I14" s="39" t="s">
        <v>145</v>
      </c>
      <c r="J14" s="38" t="s">
        <v>144</v>
      </c>
      <c r="K14" s="39" t="s">
        <v>145</v>
      </c>
      <c r="L14" s="38" t="s">
        <v>144</v>
      </c>
      <c r="M14" s="39" t="s">
        <v>145</v>
      </c>
    </row>
    <row r="15" spans="1:13" ht="16.5" thickBot="1" x14ac:dyDescent="0.3">
      <c r="A15" s="48">
        <v>1</v>
      </c>
      <c r="B15" s="76">
        <v>2</v>
      </c>
      <c r="C15" s="77">
        <v>3</v>
      </c>
      <c r="D15" s="94">
        <v>4</v>
      </c>
      <c r="E15" s="78">
        <v>5</v>
      </c>
      <c r="F15" s="94">
        <v>6</v>
      </c>
      <c r="G15" s="78">
        <v>7</v>
      </c>
      <c r="H15" s="79">
        <v>8</v>
      </c>
      <c r="I15" s="80">
        <v>9</v>
      </c>
      <c r="J15" s="94">
        <v>10</v>
      </c>
      <c r="K15" s="78">
        <v>11</v>
      </c>
      <c r="L15" s="79">
        <v>12</v>
      </c>
      <c r="M15" s="81">
        <v>13</v>
      </c>
    </row>
    <row r="16" spans="1:13" ht="16.5" thickBot="1" x14ac:dyDescent="0.3">
      <c r="A16" s="48"/>
      <c r="B16" s="169" t="s">
        <v>136</v>
      </c>
      <c r="C16" s="170"/>
      <c r="D16" s="170"/>
      <c r="E16" s="170"/>
      <c r="F16" s="171"/>
      <c r="G16" s="171"/>
      <c r="H16" s="171"/>
      <c r="I16" s="171"/>
      <c r="J16" s="171"/>
      <c r="K16" s="171"/>
      <c r="L16" s="171"/>
      <c r="M16" s="172"/>
    </row>
    <row r="17" spans="1:13" ht="16.5" thickBot="1" x14ac:dyDescent="0.3">
      <c r="A17" s="7"/>
      <c r="B17" s="58" t="s">
        <v>10</v>
      </c>
      <c r="C17" s="107"/>
      <c r="D17" s="63"/>
      <c r="E17" s="64"/>
      <c r="F17" s="59">
        <f t="shared" ref="F17:M17" si="0">F18+F123+F146+F147+F148</f>
        <v>12619789.887217019</v>
      </c>
      <c r="G17" s="59">
        <f t="shared" si="0"/>
        <v>2687838.7166300002</v>
      </c>
      <c r="H17" s="59">
        <f t="shared" si="0"/>
        <v>10659450.49118745</v>
      </c>
      <c r="I17" s="59">
        <f t="shared" si="0"/>
        <v>2687838.7166300002</v>
      </c>
      <c r="J17" s="140">
        <f>J18+J123+J146+J147+J148</f>
        <v>1960339.3960295701</v>
      </c>
      <c r="K17" s="59">
        <f t="shared" si="0"/>
        <v>0</v>
      </c>
      <c r="L17" s="59">
        <f t="shared" si="0"/>
        <v>0</v>
      </c>
      <c r="M17" s="59">
        <f t="shared" si="0"/>
        <v>0</v>
      </c>
    </row>
    <row r="18" spans="1:13" x14ac:dyDescent="0.25">
      <c r="A18" s="56"/>
      <c r="B18" s="57" t="s">
        <v>4</v>
      </c>
      <c r="C18" s="108"/>
      <c r="D18" s="65"/>
      <c r="E18" s="66"/>
      <c r="F18" s="22">
        <f>H18+J18+L18</f>
        <v>10234851.271154162</v>
      </c>
      <c r="G18" s="49">
        <f t="shared" ref="F18:G19" si="1">I18+K18+M18</f>
        <v>816791.98820000002</v>
      </c>
      <c r="H18" s="62">
        <f t="shared" ref="H18:M18" si="2">SUM(H19:H122)</f>
        <v>8274511.8751245914</v>
      </c>
      <c r="I18" s="60">
        <f t="shared" si="2"/>
        <v>816791.98820000002</v>
      </c>
      <c r="J18" s="22">
        <f t="shared" si="2"/>
        <v>1960339.3960295701</v>
      </c>
      <c r="K18" s="139">
        <f t="shared" si="2"/>
        <v>0</v>
      </c>
      <c r="L18" s="62">
        <f t="shared" si="2"/>
        <v>0</v>
      </c>
      <c r="M18" s="49">
        <f t="shared" si="2"/>
        <v>0</v>
      </c>
    </row>
    <row r="19" spans="1:13" x14ac:dyDescent="0.25">
      <c r="A19" s="18">
        <v>1</v>
      </c>
      <c r="B19" s="11" t="s">
        <v>11</v>
      </c>
      <c r="C19" s="109" t="s">
        <v>26</v>
      </c>
      <c r="D19" s="96">
        <v>1</v>
      </c>
      <c r="E19" s="27"/>
      <c r="F19" s="146">
        <f t="shared" si="1"/>
        <v>308376.84929198201</v>
      </c>
      <c r="G19" s="151">
        <f t="shared" si="1"/>
        <v>0</v>
      </c>
      <c r="H19" s="148">
        <v>308376.84929198201</v>
      </c>
      <c r="I19" s="152"/>
      <c r="J19" s="144"/>
      <c r="K19" s="150"/>
      <c r="L19" s="156"/>
      <c r="M19" s="154"/>
    </row>
    <row r="20" spans="1:13" x14ac:dyDescent="0.25">
      <c r="A20" s="17" t="s">
        <v>27</v>
      </c>
      <c r="B20" s="12" t="s">
        <v>59</v>
      </c>
      <c r="C20" s="110" t="s">
        <v>26</v>
      </c>
      <c r="D20" s="30">
        <v>1</v>
      </c>
      <c r="E20" s="28"/>
      <c r="F20" s="147"/>
      <c r="G20" s="151"/>
      <c r="H20" s="148"/>
      <c r="I20" s="152"/>
      <c r="J20" s="145"/>
      <c r="K20" s="150"/>
      <c r="L20" s="157"/>
      <c r="M20" s="154"/>
    </row>
    <row r="21" spans="1:13" x14ac:dyDescent="0.25">
      <c r="A21" s="18">
        <v>2</v>
      </c>
      <c r="B21" s="11" t="s">
        <v>12</v>
      </c>
      <c r="C21" s="111" t="s">
        <v>70</v>
      </c>
      <c r="D21" s="96">
        <v>3</v>
      </c>
      <c r="E21" s="27"/>
      <c r="F21" s="146">
        <f>H21+J21+L21</f>
        <v>260809.32842919801</v>
      </c>
      <c r="G21" s="151">
        <f>I21+K21+M21</f>
        <v>0</v>
      </c>
      <c r="H21" s="148">
        <v>260809.32842919801</v>
      </c>
      <c r="I21" s="152"/>
      <c r="J21" s="144"/>
      <c r="K21" s="150"/>
      <c r="L21" s="156"/>
      <c r="M21" s="154"/>
    </row>
    <row r="22" spans="1:13" x14ac:dyDescent="0.25">
      <c r="A22" s="17" t="s">
        <v>29</v>
      </c>
      <c r="B22" s="12" t="s">
        <v>107</v>
      </c>
      <c r="C22" s="103" t="s">
        <v>70</v>
      </c>
      <c r="D22" s="30">
        <v>1</v>
      </c>
      <c r="E22" s="28"/>
      <c r="F22" s="147"/>
      <c r="G22" s="151"/>
      <c r="H22" s="149"/>
      <c r="I22" s="152"/>
      <c r="J22" s="145"/>
      <c r="K22" s="150"/>
      <c r="L22" s="157"/>
      <c r="M22" s="154"/>
    </row>
    <row r="23" spans="1:13" ht="47.25" customHeight="1" x14ac:dyDescent="0.25">
      <c r="A23" s="18">
        <v>3</v>
      </c>
      <c r="B23" s="4" t="s">
        <v>108</v>
      </c>
      <c r="C23" s="109" t="s">
        <v>46</v>
      </c>
      <c r="D23" s="96" t="s">
        <v>141</v>
      </c>
      <c r="E23" s="27">
        <v>16.611000000000001</v>
      </c>
      <c r="F23" s="146">
        <f>H23+J23+L23</f>
        <v>629321.02373893105</v>
      </c>
      <c r="G23" s="151">
        <f>I23+K23+M23</f>
        <v>104616.22641999999</v>
      </c>
      <c r="H23" s="148">
        <v>629321.02373893105</v>
      </c>
      <c r="I23" s="152">
        <v>104616.22641999999</v>
      </c>
      <c r="J23" s="155"/>
      <c r="K23" s="150"/>
      <c r="L23" s="148"/>
      <c r="M23" s="154"/>
    </row>
    <row r="24" spans="1:13" x14ac:dyDescent="0.25">
      <c r="A24" s="17" t="s">
        <v>30</v>
      </c>
      <c r="B24" s="5" t="s">
        <v>117</v>
      </c>
      <c r="C24" s="103" t="s">
        <v>26</v>
      </c>
      <c r="D24" s="67">
        <v>3</v>
      </c>
      <c r="E24" s="29"/>
      <c r="F24" s="146"/>
      <c r="G24" s="151"/>
      <c r="H24" s="148"/>
      <c r="I24" s="152"/>
      <c r="J24" s="155"/>
      <c r="K24" s="150"/>
      <c r="L24" s="148"/>
      <c r="M24" s="154"/>
    </row>
    <row r="25" spans="1:13" x14ac:dyDescent="0.25">
      <c r="A25" s="17" t="s">
        <v>44</v>
      </c>
      <c r="B25" s="5" t="s">
        <v>137</v>
      </c>
      <c r="C25" s="103" t="s">
        <v>26</v>
      </c>
      <c r="D25" s="67">
        <v>9</v>
      </c>
      <c r="E25" s="29"/>
      <c r="F25" s="147"/>
      <c r="G25" s="151"/>
      <c r="H25" s="149"/>
      <c r="I25" s="152"/>
      <c r="J25" s="176"/>
      <c r="K25" s="150"/>
      <c r="L25" s="149"/>
      <c r="M25" s="154"/>
    </row>
    <row r="26" spans="1:13" x14ac:dyDescent="0.25">
      <c r="A26" s="17" t="s">
        <v>45</v>
      </c>
      <c r="B26" s="5" t="s">
        <v>138</v>
      </c>
      <c r="C26" s="103" t="s">
        <v>26</v>
      </c>
      <c r="D26" s="67">
        <v>13</v>
      </c>
      <c r="E26" s="29"/>
      <c r="F26" s="147"/>
      <c r="G26" s="151"/>
      <c r="H26" s="149"/>
      <c r="I26" s="152"/>
      <c r="J26" s="176"/>
      <c r="K26" s="150"/>
      <c r="L26" s="149"/>
      <c r="M26" s="154"/>
    </row>
    <row r="27" spans="1:13" x14ac:dyDescent="0.25">
      <c r="A27" s="17" t="s">
        <v>139</v>
      </c>
      <c r="B27" s="5" t="s">
        <v>109</v>
      </c>
      <c r="C27" s="103" t="s">
        <v>26</v>
      </c>
      <c r="D27" s="67">
        <v>98</v>
      </c>
      <c r="E27" s="29"/>
      <c r="F27" s="147"/>
      <c r="G27" s="151"/>
      <c r="H27" s="149"/>
      <c r="I27" s="152"/>
      <c r="J27" s="176"/>
      <c r="K27" s="150"/>
      <c r="L27" s="149"/>
      <c r="M27" s="154"/>
    </row>
    <row r="28" spans="1:13" x14ac:dyDescent="0.25">
      <c r="A28" s="17" t="s">
        <v>140</v>
      </c>
      <c r="B28" s="5" t="s">
        <v>131</v>
      </c>
      <c r="C28" s="103" t="s">
        <v>32</v>
      </c>
      <c r="D28" s="67">
        <f>46.94-16.4</f>
        <v>30.54</v>
      </c>
      <c r="E28" s="29">
        <v>16.611000000000001</v>
      </c>
      <c r="F28" s="147"/>
      <c r="G28" s="151"/>
      <c r="H28" s="149"/>
      <c r="I28" s="152"/>
      <c r="J28" s="176"/>
      <c r="K28" s="150"/>
      <c r="L28" s="149"/>
      <c r="M28" s="154"/>
    </row>
    <row r="29" spans="1:13" ht="31.5" x14ac:dyDescent="0.25">
      <c r="A29" s="18">
        <v>4</v>
      </c>
      <c r="B29" s="4" t="s">
        <v>114</v>
      </c>
      <c r="C29" s="109" t="s">
        <v>46</v>
      </c>
      <c r="D29" s="96" t="s">
        <v>130</v>
      </c>
      <c r="E29" s="27" t="s">
        <v>130</v>
      </c>
      <c r="F29" s="146">
        <f>H29+J29+L29</f>
        <v>130056.36867518286</v>
      </c>
      <c r="G29" s="151">
        <f>I29+K29+M29</f>
        <v>75981.968290000004</v>
      </c>
      <c r="H29" s="148">
        <v>130056.36867518286</v>
      </c>
      <c r="I29" s="152">
        <v>75981.968290000004</v>
      </c>
      <c r="J29" s="155"/>
      <c r="K29" s="150"/>
      <c r="L29" s="148"/>
      <c r="M29" s="154"/>
    </row>
    <row r="30" spans="1:13" x14ac:dyDescent="0.25">
      <c r="A30" s="6" t="s">
        <v>56</v>
      </c>
      <c r="B30" s="5" t="s">
        <v>115</v>
      </c>
      <c r="C30" s="103" t="s">
        <v>112</v>
      </c>
      <c r="D30" s="67">
        <v>3</v>
      </c>
      <c r="E30" s="29">
        <v>3</v>
      </c>
      <c r="F30" s="147"/>
      <c r="G30" s="151"/>
      <c r="H30" s="149"/>
      <c r="I30" s="152"/>
      <c r="J30" s="176"/>
      <c r="K30" s="150"/>
      <c r="L30" s="149"/>
      <c r="M30" s="154"/>
    </row>
    <row r="31" spans="1:13" x14ac:dyDescent="0.25">
      <c r="A31" s="6" t="s">
        <v>57</v>
      </c>
      <c r="B31" s="5" t="s">
        <v>116</v>
      </c>
      <c r="C31" s="103" t="s">
        <v>32</v>
      </c>
      <c r="D31" s="67">
        <v>3.5110000000000001</v>
      </c>
      <c r="E31" s="29">
        <v>3.5110000000000001</v>
      </c>
      <c r="F31" s="147"/>
      <c r="G31" s="151"/>
      <c r="H31" s="149"/>
      <c r="I31" s="152"/>
      <c r="J31" s="176"/>
      <c r="K31" s="150"/>
      <c r="L31" s="149"/>
      <c r="M31" s="154"/>
    </row>
    <row r="32" spans="1:13" ht="31.5" x14ac:dyDescent="0.25">
      <c r="A32" s="18">
        <v>5</v>
      </c>
      <c r="B32" s="11" t="s">
        <v>13</v>
      </c>
      <c r="C32" s="111" t="s">
        <v>32</v>
      </c>
      <c r="D32" s="96">
        <v>3.7</v>
      </c>
      <c r="E32" s="27"/>
      <c r="F32" s="146">
        <f>H32+J32+L32</f>
        <v>359483.24100000004</v>
      </c>
      <c r="G32" s="151">
        <f>I32+K32+M32</f>
        <v>0</v>
      </c>
      <c r="H32" s="148">
        <v>359483.24100000004</v>
      </c>
      <c r="I32" s="152"/>
      <c r="J32" s="144"/>
      <c r="K32" s="150"/>
      <c r="L32" s="156"/>
      <c r="M32" s="154"/>
    </row>
    <row r="33" spans="1:13" x14ac:dyDescent="0.25">
      <c r="A33" s="17" t="s">
        <v>33</v>
      </c>
      <c r="B33" s="12" t="s">
        <v>60</v>
      </c>
      <c r="C33" s="103" t="s">
        <v>32</v>
      </c>
      <c r="D33" s="30">
        <v>3.7</v>
      </c>
      <c r="E33" s="28"/>
      <c r="F33" s="147"/>
      <c r="G33" s="151"/>
      <c r="H33" s="149"/>
      <c r="I33" s="152"/>
      <c r="J33" s="145"/>
      <c r="K33" s="150"/>
      <c r="L33" s="157"/>
      <c r="M33" s="154"/>
    </row>
    <row r="34" spans="1:13" ht="63" x14ac:dyDescent="0.25">
      <c r="A34" s="18">
        <v>6</v>
      </c>
      <c r="B34" s="11" t="s">
        <v>5</v>
      </c>
      <c r="C34" s="109" t="s">
        <v>34</v>
      </c>
      <c r="D34" s="96" t="s">
        <v>83</v>
      </c>
      <c r="E34" s="27" t="s">
        <v>162</v>
      </c>
      <c r="F34" s="146">
        <f>H34+J34+L34</f>
        <v>381818.8339701494</v>
      </c>
      <c r="G34" s="151">
        <f>I34+K34+M34</f>
        <v>301637.28307</v>
      </c>
      <c r="H34" s="148">
        <v>381818.8339701494</v>
      </c>
      <c r="I34" s="152">
        <v>301637.28307</v>
      </c>
      <c r="J34" s="144"/>
      <c r="K34" s="150"/>
      <c r="L34" s="156"/>
      <c r="M34" s="154"/>
    </row>
    <row r="35" spans="1:13" ht="31.5" x14ac:dyDescent="0.25">
      <c r="A35" s="17" t="s">
        <v>37</v>
      </c>
      <c r="B35" s="12" t="s">
        <v>80</v>
      </c>
      <c r="C35" s="103" t="s">
        <v>32</v>
      </c>
      <c r="D35" s="30">
        <v>9.9</v>
      </c>
      <c r="E35" s="52" t="s">
        <v>156</v>
      </c>
      <c r="F35" s="147"/>
      <c r="G35" s="151"/>
      <c r="H35" s="149"/>
      <c r="I35" s="152"/>
      <c r="J35" s="145"/>
      <c r="K35" s="150"/>
      <c r="L35" s="157"/>
      <c r="M35" s="154"/>
    </row>
    <row r="36" spans="1:13" x14ac:dyDescent="0.25">
      <c r="A36" s="17" t="s">
        <v>38</v>
      </c>
      <c r="B36" s="12" t="s">
        <v>81</v>
      </c>
      <c r="C36" s="103" t="s">
        <v>26</v>
      </c>
      <c r="D36" s="30">
        <v>3</v>
      </c>
      <c r="E36" s="28"/>
      <c r="F36" s="147"/>
      <c r="G36" s="151"/>
      <c r="H36" s="149"/>
      <c r="I36" s="152"/>
      <c r="J36" s="145"/>
      <c r="K36" s="150"/>
      <c r="L36" s="157"/>
      <c r="M36" s="154"/>
    </row>
    <row r="37" spans="1:13" x14ac:dyDescent="0.25">
      <c r="A37" s="17" t="s">
        <v>39</v>
      </c>
      <c r="B37" s="12" t="s">
        <v>82</v>
      </c>
      <c r="C37" s="103" t="s">
        <v>26</v>
      </c>
      <c r="D37" s="30">
        <v>9</v>
      </c>
      <c r="E37" s="28" t="s">
        <v>161</v>
      </c>
      <c r="F37" s="147"/>
      <c r="G37" s="151"/>
      <c r="H37" s="149"/>
      <c r="I37" s="152"/>
      <c r="J37" s="145"/>
      <c r="K37" s="150"/>
      <c r="L37" s="157"/>
      <c r="M37" s="154"/>
    </row>
    <row r="38" spans="1:13" ht="63" x14ac:dyDescent="0.25">
      <c r="A38" s="18">
        <v>7</v>
      </c>
      <c r="B38" s="11" t="s">
        <v>167</v>
      </c>
      <c r="C38" s="103" t="s">
        <v>32</v>
      </c>
      <c r="D38" s="30"/>
      <c r="E38" s="27">
        <v>0.99199999999999999</v>
      </c>
      <c r="F38" s="87">
        <f>H38+J38+L38</f>
        <v>0</v>
      </c>
      <c r="G38" s="125">
        <f>I38+K38+M38</f>
        <v>13257.783039999998</v>
      </c>
      <c r="H38" s="120"/>
      <c r="I38" s="82">
        <f>13257783.04/1000</f>
        <v>13257.783039999998</v>
      </c>
      <c r="J38" s="85"/>
      <c r="K38" s="136"/>
      <c r="L38" s="132"/>
      <c r="M38" s="90"/>
    </row>
    <row r="39" spans="1:13" x14ac:dyDescent="0.25">
      <c r="A39" s="17" t="s">
        <v>36</v>
      </c>
      <c r="B39" s="12" t="s">
        <v>176</v>
      </c>
      <c r="C39" s="103" t="s">
        <v>32</v>
      </c>
      <c r="D39" s="30"/>
      <c r="E39" s="28">
        <v>0.99199999999999999</v>
      </c>
      <c r="F39" s="87"/>
      <c r="G39" s="125"/>
      <c r="H39" s="120"/>
      <c r="I39" s="82"/>
      <c r="J39" s="85"/>
      <c r="K39" s="136"/>
      <c r="L39" s="132"/>
      <c r="M39" s="90"/>
    </row>
    <row r="40" spans="1:13" ht="55.5" customHeight="1" x14ac:dyDescent="0.25">
      <c r="A40" s="18">
        <v>8</v>
      </c>
      <c r="B40" s="11" t="s">
        <v>6</v>
      </c>
      <c r="C40" s="109" t="s">
        <v>34</v>
      </c>
      <c r="D40" s="96" t="s">
        <v>85</v>
      </c>
      <c r="E40" s="27" t="s">
        <v>164</v>
      </c>
      <c r="F40" s="146">
        <f>H40+J40+L40</f>
        <v>284862.77843449148</v>
      </c>
      <c r="G40" s="151">
        <f>I40+K40+M40</f>
        <v>179027.83442</v>
      </c>
      <c r="H40" s="148">
        <v>284862.77843449148</v>
      </c>
      <c r="I40" s="152">
        <v>179027.83442</v>
      </c>
      <c r="J40" s="155"/>
      <c r="K40" s="150"/>
      <c r="L40" s="148"/>
      <c r="M40" s="154"/>
    </row>
    <row r="41" spans="1:13" ht="31.5" x14ac:dyDescent="0.25">
      <c r="A41" s="17" t="s">
        <v>35</v>
      </c>
      <c r="B41" s="12" t="s">
        <v>80</v>
      </c>
      <c r="C41" s="103" t="s">
        <v>32</v>
      </c>
      <c r="D41" s="30">
        <v>7.1</v>
      </c>
      <c r="E41" s="52" t="s">
        <v>157</v>
      </c>
      <c r="F41" s="146"/>
      <c r="G41" s="151"/>
      <c r="H41" s="148"/>
      <c r="I41" s="152"/>
      <c r="J41" s="155"/>
      <c r="K41" s="150"/>
      <c r="L41" s="148"/>
      <c r="M41" s="154"/>
    </row>
    <row r="42" spans="1:13" x14ac:dyDescent="0.25">
      <c r="A42" s="17" t="s">
        <v>224</v>
      </c>
      <c r="B42" s="12" t="s">
        <v>84</v>
      </c>
      <c r="C42" s="103" t="s">
        <v>26</v>
      </c>
      <c r="D42" s="30">
        <v>7</v>
      </c>
      <c r="E42" s="28"/>
      <c r="F42" s="146"/>
      <c r="G42" s="151"/>
      <c r="H42" s="148"/>
      <c r="I42" s="152"/>
      <c r="J42" s="155"/>
      <c r="K42" s="150"/>
      <c r="L42" s="148"/>
      <c r="M42" s="154"/>
    </row>
    <row r="43" spans="1:13" ht="31.5" x14ac:dyDescent="0.25">
      <c r="A43" s="17" t="s">
        <v>225</v>
      </c>
      <c r="B43" s="12" t="s">
        <v>82</v>
      </c>
      <c r="C43" s="103" t="s">
        <v>26</v>
      </c>
      <c r="D43" s="30"/>
      <c r="E43" s="52" t="s">
        <v>163</v>
      </c>
      <c r="F43" s="146"/>
      <c r="G43" s="151"/>
      <c r="H43" s="148"/>
      <c r="I43" s="152"/>
      <c r="J43" s="155"/>
      <c r="K43" s="150"/>
      <c r="L43" s="148"/>
      <c r="M43" s="154"/>
    </row>
    <row r="44" spans="1:13" x14ac:dyDescent="0.25">
      <c r="A44" s="18">
        <v>9</v>
      </c>
      <c r="B44" s="11" t="s">
        <v>14</v>
      </c>
      <c r="C44" s="111" t="s">
        <v>32</v>
      </c>
      <c r="D44" s="96">
        <v>1.8</v>
      </c>
      <c r="E44" s="27"/>
      <c r="F44" s="146">
        <f>H44+J44+L44</f>
        <v>40027.298999999999</v>
      </c>
      <c r="G44" s="151">
        <f>I44+K44+M44</f>
        <v>0</v>
      </c>
      <c r="H44" s="148">
        <v>40027.298999999999</v>
      </c>
      <c r="I44" s="152"/>
      <c r="J44" s="144"/>
      <c r="K44" s="150"/>
      <c r="L44" s="156"/>
      <c r="M44" s="154"/>
    </row>
    <row r="45" spans="1:13" x14ac:dyDescent="0.25">
      <c r="A45" s="17" t="s">
        <v>42</v>
      </c>
      <c r="B45" s="12" t="s">
        <v>61</v>
      </c>
      <c r="C45" s="103" t="s">
        <v>32</v>
      </c>
      <c r="D45" s="30">
        <v>1.8</v>
      </c>
      <c r="E45" s="28"/>
      <c r="F45" s="147"/>
      <c r="G45" s="151"/>
      <c r="H45" s="149"/>
      <c r="I45" s="152"/>
      <c r="J45" s="145"/>
      <c r="K45" s="150"/>
      <c r="L45" s="157"/>
      <c r="M45" s="154"/>
    </row>
    <row r="46" spans="1:13" x14ac:dyDescent="0.25">
      <c r="A46" s="18">
        <v>10</v>
      </c>
      <c r="B46" s="11" t="s">
        <v>15</v>
      </c>
      <c r="C46" s="111" t="s">
        <v>32</v>
      </c>
      <c r="D46" s="96">
        <v>0.3</v>
      </c>
      <c r="E46" s="27"/>
      <c r="F46" s="146">
        <f>H46+J46+L46</f>
        <v>230634.55</v>
      </c>
      <c r="G46" s="151">
        <f>I46+K46+M46</f>
        <v>0</v>
      </c>
      <c r="H46" s="148">
        <v>230634.55</v>
      </c>
      <c r="I46" s="152"/>
      <c r="J46" s="144"/>
      <c r="K46" s="150"/>
      <c r="L46" s="156"/>
      <c r="M46" s="154"/>
    </row>
    <row r="47" spans="1:13" x14ac:dyDescent="0.25">
      <c r="A47" s="17" t="s">
        <v>43</v>
      </c>
      <c r="B47" s="12" t="s">
        <v>61</v>
      </c>
      <c r="C47" s="103" t="s">
        <v>32</v>
      </c>
      <c r="D47" s="30">
        <v>0.3</v>
      </c>
      <c r="E47" s="28"/>
      <c r="F47" s="147"/>
      <c r="G47" s="151"/>
      <c r="H47" s="149"/>
      <c r="I47" s="152"/>
      <c r="J47" s="145"/>
      <c r="K47" s="150"/>
      <c r="L47" s="157"/>
      <c r="M47" s="154"/>
    </row>
    <row r="48" spans="1:13" ht="31.5" x14ac:dyDescent="0.25">
      <c r="A48" s="18">
        <v>11</v>
      </c>
      <c r="B48" s="11" t="s">
        <v>16</v>
      </c>
      <c r="C48" s="111" t="s">
        <v>32</v>
      </c>
      <c r="D48" s="96">
        <v>2.65</v>
      </c>
      <c r="E48" s="27"/>
      <c r="F48" s="146">
        <f>H48+J48+L48</f>
        <v>256685.77</v>
      </c>
      <c r="G48" s="151">
        <f>I48+K48+M48</f>
        <v>0</v>
      </c>
      <c r="H48" s="148">
        <v>256685.77</v>
      </c>
      <c r="I48" s="152"/>
      <c r="J48" s="144"/>
      <c r="K48" s="150"/>
      <c r="L48" s="156"/>
      <c r="M48" s="154"/>
    </row>
    <row r="49" spans="1:13" x14ac:dyDescent="0.25">
      <c r="A49" s="17" t="s">
        <v>40</v>
      </c>
      <c r="B49" s="12" t="s">
        <v>69</v>
      </c>
      <c r="C49" s="103" t="s">
        <v>32</v>
      </c>
      <c r="D49" s="30">
        <v>0.85</v>
      </c>
      <c r="E49" s="28"/>
      <c r="F49" s="147"/>
      <c r="G49" s="151"/>
      <c r="H49" s="149"/>
      <c r="I49" s="152"/>
      <c r="J49" s="145"/>
      <c r="K49" s="150"/>
      <c r="L49" s="157"/>
      <c r="M49" s="154"/>
    </row>
    <row r="50" spans="1:13" x14ac:dyDescent="0.25">
      <c r="A50" s="17" t="s">
        <v>226</v>
      </c>
      <c r="B50" s="12" t="s">
        <v>62</v>
      </c>
      <c r="C50" s="103" t="s">
        <v>32</v>
      </c>
      <c r="D50" s="30">
        <v>1.5</v>
      </c>
      <c r="E50" s="28"/>
      <c r="F50" s="147"/>
      <c r="G50" s="151"/>
      <c r="H50" s="149"/>
      <c r="I50" s="152"/>
      <c r="J50" s="145"/>
      <c r="K50" s="150"/>
      <c r="L50" s="157"/>
      <c r="M50" s="154"/>
    </row>
    <row r="51" spans="1:13" x14ac:dyDescent="0.25">
      <c r="A51" s="17" t="s">
        <v>227</v>
      </c>
      <c r="B51" s="12" t="s">
        <v>63</v>
      </c>
      <c r="C51" s="103" t="s">
        <v>32</v>
      </c>
      <c r="D51" s="30">
        <v>0.3</v>
      </c>
      <c r="E51" s="28"/>
      <c r="F51" s="147"/>
      <c r="G51" s="151"/>
      <c r="H51" s="149"/>
      <c r="I51" s="152"/>
      <c r="J51" s="145"/>
      <c r="K51" s="150"/>
      <c r="L51" s="157"/>
      <c r="M51" s="154"/>
    </row>
    <row r="52" spans="1:13" ht="31.5" x14ac:dyDescent="0.25">
      <c r="A52" s="18">
        <v>12</v>
      </c>
      <c r="B52" s="11" t="s">
        <v>17</v>
      </c>
      <c r="C52" s="111" t="s">
        <v>32</v>
      </c>
      <c r="D52" s="96">
        <v>2.4500000000000002</v>
      </c>
      <c r="E52" s="27"/>
      <c r="F52" s="146">
        <f>H52+J52+L52</f>
        <v>164907.82999999999</v>
      </c>
      <c r="G52" s="151">
        <f>I52+K52+M52</f>
        <v>0</v>
      </c>
      <c r="H52" s="148">
        <v>164907.82999999999</v>
      </c>
      <c r="I52" s="152"/>
      <c r="J52" s="144"/>
      <c r="K52" s="150"/>
      <c r="L52" s="156"/>
      <c r="M52" s="154"/>
    </row>
    <row r="53" spans="1:13" x14ac:dyDescent="0.25">
      <c r="A53" s="17" t="s">
        <v>41</v>
      </c>
      <c r="B53" s="12" t="s">
        <v>64</v>
      </c>
      <c r="C53" s="103" t="s">
        <v>32</v>
      </c>
      <c r="D53" s="30">
        <v>2.4500000000000002</v>
      </c>
      <c r="E53" s="28"/>
      <c r="F53" s="147"/>
      <c r="G53" s="151"/>
      <c r="H53" s="149"/>
      <c r="I53" s="152"/>
      <c r="J53" s="145"/>
      <c r="K53" s="150"/>
      <c r="L53" s="157"/>
      <c r="M53" s="154"/>
    </row>
    <row r="54" spans="1:13" x14ac:dyDescent="0.25">
      <c r="A54" s="18">
        <v>13</v>
      </c>
      <c r="B54" s="11" t="s">
        <v>23</v>
      </c>
      <c r="C54" s="111" t="s">
        <v>32</v>
      </c>
      <c r="D54" s="37">
        <v>2.77</v>
      </c>
      <c r="E54" s="26"/>
      <c r="F54" s="146">
        <f>H54+J54+L54</f>
        <v>256670.63999999998</v>
      </c>
      <c r="G54" s="151">
        <f>I54+K54+M54</f>
        <v>0</v>
      </c>
      <c r="H54" s="148">
        <v>256670.63999999998</v>
      </c>
      <c r="I54" s="152"/>
      <c r="J54" s="144"/>
      <c r="K54" s="150"/>
      <c r="L54" s="156"/>
      <c r="M54" s="154"/>
    </row>
    <row r="55" spans="1:13" x14ac:dyDescent="0.25">
      <c r="A55" s="17" t="s">
        <v>50</v>
      </c>
      <c r="B55" s="12" t="s">
        <v>65</v>
      </c>
      <c r="C55" s="103" t="s">
        <v>32</v>
      </c>
      <c r="D55" s="67">
        <v>2.77</v>
      </c>
      <c r="E55" s="29"/>
      <c r="F55" s="147"/>
      <c r="G55" s="151"/>
      <c r="H55" s="149"/>
      <c r="I55" s="152"/>
      <c r="J55" s="145"/>
      <c r="K55" s="150"/>
      <c r="L55" s="157"/>
      <c r="M55" s="154"/>
    </row>
    <row r="56" spans="1:13" ht="94.5" x14ac:dyDescent="0.25">
      <c r="A56" s="18">
        <v>14</v>
      </c>
      <c r="B56" s="11" t="s">
        <v>24</v>
      </c>
      <c r="C56" s="109" t="s">
        <v>46</v>
      </c>
      <c r="D56" s="96" t="s">
        <v>89</v>
      </c>
      <c r="E56" s="27"/>
      <c r="F56" s="146">
        <f>H56+J56+L56</f>
        <v>241543.84775000098</v>
      </c>
      <c r="G56" s="151">
        <f>I56+K56+M56</f>
        <v>0</v>
      </c>
      <c r="H56" s="148">
        <v>241543.84775000098</v>
      </c>
      <c r="I56" s="152"/>
      <c r="J56" s="144"/>
      <c r="K56" s="150"/>
      <c r="L56" s="156"/>
      <c r="M56" s="154"/>
    </row>
    <row r="57" spans="1:13" x14ac:dyDescent="0.25">
      <c r="A57" s="17" t="s">
        <v>51</v>
      </c>
      <c r="B57" s="12" t="s">
        <v>90</v>
      </c>
      <c r="C57" s="103" t="s">
        <v>26</v>
      </c>
      <c r="D57" s="67">
        <v>1239</v>
      </c>
      <c r="E57" s="29"/>
      <c r="F57" s="147"/>
      <c r="G57" s="151"/>
      <c r="H57" s="149"/>
      <c r="I57" s="152"/>
      <c r="J57" s="145"/>
      <c r="K57" s="150"/>
      <c r="L57" s="157"/>
      <c r="M57" s="154"/>
    </row>
    <row r="58" spans="1:13" x14ac:dyDescent="0.25">
      <c r="A58" s="17" t="s">
        <v>52</v>
      </c>
      <c r="B58" s="12" t="s">
        <v>91</v>
      </c>
      <c r="C58" s="103" t="s">
        <v>26</v>
      </c>
      <c r="D58" s="67">
        <v>201</v>
      </c>
      <c r="E58" s="29"/>
      <c r="F58" s="147"/>
      <c r="G58" s="151"/>
      <c r="H58" s="149"/>
      <c r="I58" s="152"/>
      <c r="J58" s="145"/>
      <c r="K58" s="150"/>
      <c r="L58" s="157"/>
      <c r="M58" s="154"/>
    </row>
    <row r="59" spans="1:13" x14ac:dyDescent="0.25">
      <c r="A59" s="17" t="s">
        <v>53</v>
      </c>
      <c r="B59" s="12" t="s">
        <v>86</v>
      </c>
      <c r="C59" s="103" t="s">
        <v>26</v>
      </c>
      <c r="D59" s="67">
        <v>595</v>
      </c>
      <c r="E59" s="29"/>
      <c r="F59" s="147"/>
      <c r="G59" s="151"/>
      <c r="H59" s="149"/>
      <c r="I59" s="152"/>
      <c r="J59" s="145"/>
      <c r="K59" s="150"/>
      <c r="L59" s="157"/>
      <c r="M59" s="154"/>
    </row>
    <row r="60" spans="1:13" x14ac:dyDescent="0.25">
      <c r="A60" s="17" t="s">
        <v>228</v>
      </c>
      <c r="B60" s="12" t="s">
        <v>87</v>
      </c>
      <c r="C60" s="103" t="s">
        <v>32</v>
      </c>
      <c r="D60" s="67">
        <v>4.5999999999999996</v>
      </c>
      <c r="E60" s="29"/>
      <c r="F60" s="147"/>
      <c r="G60" s="151"/>
      <c r="H60" s="149"/>
      <c r="I60" s="152"/>
      <c r="J60" s="145"/>
      <c r="K60" s="150"/>
      <c r="L60" s="157"/>
      <c r="M60" s="154"/>
    </row>
    <row r="61" spans="1:13" x14ac:dyDescent="0.25">
      <c r="A61" s="17" t="s">
        <v>229</v>
      </c>
      <c r="B61" s="12" t="s">
        <v>88</v>
      </c>
      <c r="C61" s="103" t="s">
        <v>32</v>
      </c>
      <c r="D61" s="67">
        <v>6.75</v>
      </c>
      <c r="E61" s="29"/>
      <c r="F61" s="147"/>
      <c r="G61" s="151"/>
      <c r="H61" s="149"/>
      <c r="I61" s="152"/>
      <c r="J61" s="145"/>
      <c r="K61" s="150"/>
      <c r="L61" s="157"/>
      <c r="M61" s="154"/>
    </row>
    <row r="62" spans="1:13" ht="31.5" x14ac:dyDescent="0.25">
      <c r="A62" s="18">
        <v>15</v>
      </c>
      <c r="B62" s="11" t="s">
        <v>168</v>
      </c>
      <c r="C62" s="109" t="s">
        <v>48</v>
      </c>
      <c r="D62" s="96" t="s">
        <v>78</v>
      </c>
      <c r="E62" s="27">
        <v>13</v>
      </c>
      <c r="F62" s="146">
        <f>H62+J62+L62</f>
        <v>1153263.3256735702</v>
      </c>
      <c r="G62" s="151">
        <f>I62+K62+M62</f>
        <v>79061.604299999992</v>
      </c>
      <c r="H62" s="148">
        <v>1153263.3256735702</v>
      </c>
      <c r="I62" s="152">
        <v>79061.604299999992</v>
      </c>
      <c r="J62" s="144"/>
      <c r="K62" s="150"/>
      <c r="L62" s="156"/>
      <c r="M62" s="154"/>
    </row>
    <row r="63" spans="1:13" x14ac:dyDescent="0.25">
      <c r="A63" s="17" t="s">
        <v>49</v>
      </c>
      <c r="B63" s="12" t="s">
        <v>75</v>
      </c>
      <c r="C63" s="103" t="s">
        <v>66</v>
      </c>
      <c r="D63" s="67">
        <v>18</v>
      </c>
      <c r="E63" s="29"/>
      <c r="F63" s="147"/>
      <c r="G63" s="151"/>
      <c r="H63" s="149"/>
      <c r="I63" s="152"/>
      <c r="J63" s="145"/>
      <c r="K63" s="150"/>
      <c r="L63" s="157"/>
      <c r="M63" s="154"/>
    </row>
    <row r="64" spans="1:13" x14ac:dyDescent="0.25">
      <c r="A64" s="17" t="s">
        <v>230</v>
      </c>
      <c r="B64" s="12" t="s">
        <v>76</v>
      </c>
      <c r="C64" s="103" t="s">
        <v>66</v>
      </c>
      <c r="D64" s="67">
        <v>12</v>
      </c>
      <c r="E64" s="29"/>
      <c r="F64" s="147"/>
      <c r="G64" s="151"/>
      <c r="H64" s="149"/>
      <c r="I64" s="152"/>
      <c r="J64" s="145"/>
      <c r="K64" s="150"/>
      <c r="L64" s="157"/>
      <c r="M64" s="154"/>
    </row>
    <row r="65" spans="1:13" x14ac:dyDescent="0.25">
      <c r="A65" s="17" t="s">
        <v>231</v>
      </c>
      <c r="B65" s="12" t="s">
        <v>77</v>
      </c>
      <c r="C65" s="103" t="s">
        <v>26</v>
      </c>
      <c r="D65" s="67">
        <v>18</v>
      </c>
      <c r="E65" s="29"/>
      <c r="F65" s="147"/>
      <c r="G65" s="151"/>
      <c r="H65" s="149"/>
      <c r="I65" s="152"/>
      <c r="J65" s="145"/>
      <c r="K65" s="150"/>
      <c r="L65" s="157"/>
      <c r="M65" s="154"/>
    </row>
    <row r="66" spans="1:13" x14ac:dyDescent="0.25">
      <c r="A66" s="17" t="s">
        <v>232</v>
      </c>
      <c r="B66" s="12" t="s">
        <v>187</v>
      </c>
      <c r="C66" s="103" t="s">
        <v>26</v>
      </c>
      <c r="D66" s="67"/>
      <c r="E66" s="29">
        <v>1</v>
      </c>
      <c r="F66" s="87"/>
      <c r="G66" s="125"/>
      <c r="H66" s="120"/>
      <c r="I66" s="89"/>
      <c r="J66" s="85"/>
      <c r="K66" s="136"/>
      <c r="L66" s="132"/>
      <c r="M66" s="90"/>
    </row>
    <row r="67" spans="1:13" ht="31.5" x14ac:dyDescent="0.25">
      <c r="A67" s="17" t="s">
        <v>233</v>
      </c>
      <c r="B67" s="12" t="s">
        <v>188</v>
      </c>
      <c r="C67" s="103" t="s">
        <v>26</v>
      </c>
      <c r="D67" s="67"/>
      <c r="E67" s="29">
        <v>5</v>
      </c>
      <c r="F67" s="87"/>
      <c r="G67" s="125"/>
      <c r="H67" s="120"/>
      <c r="I67" s="89"/>
      <c r="J67" s="85"/>
      <c r="K67" s="136"/>
      <c r="L67" s="132"/>
      <c r="M67" s="90"/>
    </row>
    <row r="68" spans="1:13" ht="31.5" x14ac:dyDescent="0.25">
      <c r="A68" s="17" t="s">
        <v>234</v>
      </c>
      <c r="B68" s="12" t="s">
        <v>189</v>
      </c>
      <c r="C68" s="103" t="s">
        <v>26</v>
      </c>
      <c r="D68" s="67"/>
      <c r="E68" s="29">
        <v>5</v>
      </c>
      <c r="F68" s="87"/>
      <c r="G68" s="125"/>
      <c r="H68" s="120"/>
      <c r="I68" s="89"/>
      <c r="J68" s="85"/>
      <c r="K68" s="136"/>
      <c r="L68" s="132"/>
      <c r="M68" s="90"/>
    </row>
    <row r="69" spans="1:13" x14ac:dyDescent="0.25">
      <c r="A69" s="17" t="s">
        <v>235</v>
      </c>
      <c r="B69" s="12" t="s">
        <v>190</v>
      </c>
      <c r="C69" s="103" t="s">
        <v>26</v>
      </c>
      <c r="D69" s="67"/>
      <c r="E69" s="29">
        <v>1</v>
      </c>
      <c r="F69" s="87"/>
      <c r="G69" s="125"/>
      <c r="H69" s="120"/>
      <c r="I69" s="89"/>
      <c r="J69" s="85"/>
      <c r="K69" s="136"/>
      <c r="L69" s="132"/>
      <c r="M69" s="90"/>
    </row>
    <row r="70" spans="1:13" ht="31.5" x14ac:dyDescent="0.25">
      <c r="A70" s="17" t="s">
        <v>236</v>
      </c>
      <c r="B70" s="12" t="s">
        <v>191</v>
      </c>
      <c r="C70" s="103" t="s">
        <v>26</v>
      </c>
      <c r="D70" s="67"/>
      <c r="E70" s="29">
        <v>1</v>
      </c>
      <c r="F70" s="87"/>
      <c r="G70" s="125"/>
      <c r="H70" s="120"/>
      <c r="I70" s="89"/>
      <c r="J70" s="85"/>
      <c r="K70" s="136"/>
      <c r="L70" s="132"/>
      <c r="M70" s="90"/>
    </row>
    <row r="71" spans="1:13" ht="31.5" x14ac:dyDescent="0.25">
      <c r="A71" s="18">
        <v>16</v>
      </c>
      <c r="B71" s="11" t="s">
        <v>175</v>
      </c>
      <c r="C71" s="111" t="s">
        <v>32</v>
      </c>
      <c r="D71" s="97">
        <f>D72</f>
        <v>19.29</v>
      </c>
      <c r="E71" s="31"/>
      <c r="F71" s="146">
        <f>H71+J71+L71</f>
        <v>1913074.6168214283</v>
      </c>
      <c r="G71" s="151">
        <f>I71+K71+M71</f>
        <v>0</v>
      </c>
      <c r="H71" s="148">
        <v>1913074.6168214283</v>
      </c>
      <c r="I71" s="152"/>
      <c r="J71" s="144"/>
      <c r="K71" s="150"/>
      <c r="L71" s="156"/>
      <c r="M71" s="154"/>
    </row>
    <row r="72" spans="1:13" x14ac:dyDescent="0.25">
      <c r="A72" s="17" t="s">
        <v>58</v>
      </c>
      <c r="B72" s="12" t="s">
        <v>79</v>
      </c>
      <c r="C72" s="103" t="s">
        <v>32</v>
      </c>
      <c r="D72" s="68">
        <v>19.29</v>
      </c>
      <c r="E72" s="32"/>
      <c r="F72" s="147"/>
      <c r="G72" s="151"/>
      <c r="H72" s="149"/>
      <c r="I72" s="152"/>
      <c r="J72" s="145"/>
      <c r="K72" s="150"/>
      <c r="L72" s="157"/>
      <c r="M72" s="154"/>
    </row>
    <row r="73" spans="1:13" ht="47.25" x14ac:dyDescent="0.25">
      <c r="A73" s="18">
        <v>17</v>
      </c>
      <c r="B73" s="11" t="s">
        <v>18</v>
      </c>
      <c r="C73" s="109" t="s">
        <v>132</v>
      </c>
      <c r="D73" s="96" t="s">
        <v>133</v>
      </c>
      <c r="E73" s="27"/>
      <c r="F73" s="146">
        <f>H73+J73+L73</f>
        <v>2321144.5274099959</v>
      </c>
      <c r="G73" s="151">
        <f>I73+K73+M73</f>
        <v>0</v>
      </c>
      <c r="H73" s="148">
        <v>360805.131380426</v>
      </c>
      <c r="I73" s="152"/>
      <c r="J73" s="144">
        <v>1960339.3960295701</v>
      </c>
      <c r="K73" s="150"/>
      <c r="L73" s="156"/>
      <c r="M73" s="154"/>
    </row>
    <row r="74" spans="1:13" x14ac:dyDescent="0.25">
      <c r="A74" s="17" t="s">
        <v>54</v>
      </c>
      <c r="B74" s="12" t="s">
        <v>118</v>
      </c>
      <c r="C74" s="110" t="s">
        <v>26</v>
      </c>
      <c r="D74" s="30">
        <v>2</v>
      </c>
      <c r="E74" s="28"/>
      <c r="F74" s="146"/>
      <c r="G74" s="151"/>
      <c r="H74" s="148"/>
      <c r="I74" s="152"/>
      <c r="J74" s="144"/>
      <c r="K74" s="150"/>
      <c r="L74" s="156"/>
      <c r="M74" s="154"/>
    </row>
    <row r="75" spans="1:13" x14ac:dyDescent="0.25">
      <c r="A75" s="17" t="s">
        <v>55</v>
      </c>
      <c r="B75" s="12" t="s">
        <v>119</v>
      </c>
      <c r="C75" s="110" t="s">
        <v>26</v>
      </c>
      <c r="D75" s="30">
        <v>1</v>
      </c>
      <c r="E75" s="28"/>
      <c r="F75" s="146"/>
      <c r="G75" s="151"/>
      <c r="H75" s="148"/>
      <c r="I75" s="152"/>
      <c r="J75" s="144"/>
      <c r="K75" s="150"/>
      <c r="L75" s="156"/>
      <c r="M75" s="154"/>
    </row>
    <row r="76" spans="1:13" x14ac:dyDescent="0.25">
      <c r="A76" s="17" t="s">
        <v>122</v>
      </c>
      <c r="B76" s="12" t="s">
        <v>93</v>
      </c>
      <c r="C76" s="103" t="s">
        <v>26</v>
      </c>
      <c r="D76" s="67">
        <v>37</v>
      </c>
      <c r="E76" s="29"/>
      <c r="F76" s="147"/>
      <c r="G76" s="151"/>
      <c r="H76" s="149"/>
      <c r="I76" s="152"/>
      <c r="J76" s="145"/>
      <c r="K76" s="150"/>
      <c r="L76" s="157"/>
      <c r="M76" s="154"/>
    </row>
    <row r="77" spans="1:13" x14ac:dyDescent="0.25">
      <c r="A77" s="17" t="s">
        <v>123</v>
      </c>
      <c r="B77" s="12" t="s">
        <v>94</v>
      </c>
      <c r="C77" s="103" t="s">
        <v>26</v>
      </c>
      <c r="D77" s="67">
        <v>104</v>
      </c>
      <c r="E77" s="29"/>
      <c r="F77" s="147"/>
      <c r="G77" s="151"/>
      <c r="H77" s="149"/>
      <c r="I77" s="152"/>
      <c r="J77" s="145"/>
      <c r="K77" s="150"/>
      <c r="L77" s="157"/>
      <c r="M77" s="154"/>
    </row>
    <row r="78" spans="1:13" x14ac:dyDescent="0.25">
      <c r="A78" s="17" t="s">
        <v>237</v>
      </c>
      <c r="B78" s="12" t="s">
        <v>95</v>
      </c>
      <c r="C78" s="103" t="s">
        <v>28</v>
      </c>
      <c r="D78" s="67">
        <v>2</v>
      </c>
      <c r="E78" s="29"/>
      <c r="F78" s="147"/>
      <c r="G78" s="151"/>
      <c r="H78" s="149"/>
      <c r="I78" s="152"/>
      <c r="J78" s="145"/>
      <c r="K78" s="150"/>
      <c r="L78" s="157"/>
      <c r="M78" s="154"/>
    </row>
    <row r="79" spans="1:13" x14ac:dyDescent="0.25">
      <c r="A79" s="17" t="s">
        <v>238</v>
      </c>
      <c r="B79" s="12" t="s">
        <v>92</v>
      </c>
      <c r="C79" s="103" t="s">
        <v>28</v>
      </c>
      <c r="D79" s="67">
        <v>2</v>
      </c>
      <c r="E79" s="29"/>
      <c r="F79" s="147"/>
      <c r="G79" s="151"/>
      <c r="H79" s="149"/>
      <c r="I79" s="152"/>
      <c r="J79" s="145"/>
      <c r="K79" s="150"/>
      <c r="L79" s="157"/>
      <c r="M79" s="154"/>
    </row>
    <row r="80" spans="1:13" x14ac:dyDescent="0.25">
      <c r="A80" s="17" t="s">
        <v>239</v>
      </c>
      <c r="B80" s="12" t="s">
        <v>113</v>
      </c>
      <c r="C80" s="103" t="s">
        <v>32</v>
      </c>
      <c r="D80" s="67">
        <v>71.040000000000006</v>
      </c>
      <c r="E80" s="29"/>
      <c r="F80" s="153"/>
      <c r="G80" s="151"/>
      <c r="H80" s="181"/>
      <c r="I80" s="152"/>
      <c r="J80" s="177"/>
      <c r="K80" s="150"/>
      <c r="L80" s="182"/>
      <c r="M80" s="154"/>
    </row>
    <row r="81" spans="1:13" x14ac:dyDescent="0.25">
      <c r="A81" s="17" t="s">
        <v>240</v>
      </c>
      <c r="B81" s="12" t="s">
        <v>120</v>
      </c>
      <c r="C81" s="103" t="s">
        <v>32</v>
      </c>
      <c r="D81" s="67">
        <v>62.098000000000006</v>
      </c>
      <c r="E81" s="29"/>
      <c r="F81" s="153"/>
      <c r="G81" s="151"/>
      <c r="H81" s="181"/>
      <c r="I81" s="152"/>
      <c r="J81" s="177"/>
      <c r="K81" s="150"/>
      <c r="L81" s="182"/>
      <c r="M81" s="154"/>
    </row>
    <row r="82" spans="1:13" x14ac:dyDescent="0.25">
      <c r="A82" s="17" t="s">
        <v>241</v>
      </c>
      <c r="B82" s="12" t="s">
        <v>111</v>
      </c>
      <c r="C82" s="103" t="s">
        <v>26</v>
      </c>
      <c r="D82" s="67">
        <v>38</v>
      </c>
      <c r="E82" s="29"/>
      <c r="F82" s="153"/>
      <c r="G82" s="151"/>
      <c r="H82" s="181"/>
      <c r="I82" s="152"/>
      <c r="J82" s="177"/>
      <c r="K82" s="150"/>
      <c r="L82" s="182"/>
      <c r="M82" s="154"/>
    </row>
    <row r="83" spans="1:13" x14ac:dyDescent="0.25">
      <c r="A83" s="17" t="s">
        <v>242</v>
      </c>
      <c r="B83" s="12" t="s">
        <v>121</v>
      </c>
      <c r="C83" s="103" t="s">
        <v>26</v>
      </c>
      <c r="D83" s="67">
        <v>605</v>
      </c>
      <c r="E83" s="29"/>
      <c r="F83" s="153"/>
      <c r="G83" s="151"/>
      <c r="H83" s="181"/>
      <c r="I83" s="152"/>
      <c r="J83" s="177"/>
      <c r="K83" s="150"/>
      <c r="L83" s="182"/>
      <c r="M83" s="154"/>
    </row>
    <row r="84" spans="1:13" ht="31.5" x14ac:dyDescent="0.25">
      <c r="A84" s="18">
        <v>18</v>
      </c>
      <c r="B84" s="11" t="s">
        <v>7</v>
      </c>
      <c r="C84" s="109" t="s">
        <v>34</v>
      </c>
      <c r="D84" s="96" t="s">
        <v>100</v>
      </c>
      <c r="E84" s="27"/>
      <c r="F84" s="146">
        <f>H84+J84+L84</f>
        <v>836535.10311101796</v>
      </c>
      <c r="G84" s="151">
        <f>I84+K84+M84</f>
        <v>227.66428999999999</v>
      </c>
      <c r="H84" s="148">
        <v>836535.10311101796</v>
      </c>
      <c r="I84" s="152">
        <v>227.66428999999999</v>
      </c>
      <c r="J84" s="144"/>
      <c r="K84" s="150"/>
      <c r="L84" s="156"/>
      <c r="M84" s="154"/>
    </row>
    <row r="85" spans="1:13" ht="31.5" x14ac:dyDescent="0.25">
      <c r="A85" s="17" t="s">
        <v>243</v>
      </c>
      <c r="B85" s="12" t="s">
        <v>96</v>
      </c>
      <c r="C85" s="103" t="s">
        <v>32</v>
      </c>
      <c r="D85" s="67">
        <v>20</v>
      </c>
      <c r="E85" s="29"/>
      <c r="F85" s="147"/>
      <c r="G85" s="151"/>
      <c r="H85" s="149"/>
      <c r="I85" s="152"/>
      <c r="J85" s="145"/>
      <c r="K85" s="150"/>
      <c r="L85" s="157"/>
      <c r="M85" s="154"/>
    </row>
    <row r="86" spans="1:13" ht="31.5" x14ac:dyDescent="0.25">
      <c r="A86" s="17" t="s">
        <v>244</v>
      </c>
      <c r="B86" s="12" t="s">
        <v>97</v>
      </c>
      <c r="C86" s="103" t="s">
        <v>26</v>
      </c>
      <c r="D86" s="67">
        <v>208</v>
      </c>
      <c r="E86" s="29"/>
      <c r="F86" s="147"/>
      <c r="G86" s="151"/>
      <c r="H86" s="149"/>
      <c r="I86" s="152"/>
      <c r="J86" s="145"/>
      <c r="K86" s="150"/>
      <c r="L86" s="157"/>
      <c r="M86" s="154"/>
    </row>
    <row r="87" spans="1:13" ht="31.5" x14ac:dyDescent="0.25">
      <c r="A87" s="17" t="s">
        <v>245</v>
      </c>
      <c r="B87" s="12" t="s">
        <v>98</v>
      </c>
      <c r="C87" s="103" t="s">
        <v>26</v>
      </c>
      <c r="D87" s="67">
        <v>1</v>
      </c>
      <c r="E87" s="29"/>
      <c r="F87" s="147"/>
      <c r="G87" s="151"/>
      <c r="H87" s="149"/>
      <c r="I87" s="152"/>
      <c r="J87" s="145"/>
      <c r="K87" s="150"/>
      <c r="L87" s="157"/>
      <c r="M87" s="154"/>
    </row>
    <row r="88" spans="1:13" ht="31.5" x14ac:dyDescent="0.25">
      <c r="A88" s="17" t="s">
        <v>246</v>
      </c>
      <c r="B88" s="12" t="s">
        <v>99</v>
      </c>
      <c r="C88" s="103" t="s">
        <v>26</v>
      </c>
      <c r="D88" s="67">
        <v>2</v>
      </c>
      <c r="E88" s="29"/>
      <c r="F88" s="147"/>
      <c r="G88" s="151"/>
      <c r="H88" s="149"/>
      <c r="I88" s="152"/>
      <c r="J88" s="145"/>
      <c r="K88" s="150"/>
      <c r="L88" s="157"/>
      <c r="M88" s="154"/>
    </row>
    <row r="89" spans="1:13" ht="63" x14ac:dyDescent="0.25">
      <c r="A89" s="18">
        <v>19</v>
      </c>
      <c r="B89" s="11" t="s">
        <v>155</v>
      </c>
      <c r="C89" s="111" t="s">
        <v>110</v>
      </c>
      <c r="D89" s="67"/>
      <c r="E89" s="26" t="s">
        <v>165</v>
      </c>
      <c r="F89" s="86">
        <f t="shared" ref="F89:G112" si="3">H89+J89+L89</f>
        <v>0</v>
      </c>
      <c r="G89" s="125">
        <f t="shared" si="3"/>
        <v>1139.787</v>
      </c>
      <c r="H89" s="120"/>
      <c r="I89" s="89">
        <v>1139.787</v>
      </c>
      <c r="J89" s="85"/>
      <c r="K89" s="136"/>
      <c r="L89" s="132"/>
      <c r="M89" s="90"/>
    </row>
    <row r="90" spans="1:13" ht="63.75" thickBot="1" x14ac:dyDescent="0.3">
      <c r="A90" s="18">
        <v>20</v>
      </c>
      <c r="B90" s="11" t="s">
        <v>169</v>
      </c>
      <c r="C90" s="115" t="s">
        <v>213</v>
      </c>
      <c r="D90" s="67"/>
      <c r="E90" s="27" t="s">
        <v>214</v>
      </c>
      <c r="F90" s="86">
        <f t="shared" si="3"/>
        <v>0</v>
      </c>
      <c r="G90" s="125">
        <f t="shared" si="3"/>
        <v>49053.75937</v>
      </c>
      <c r="H90" s="120"/>
      <c r="I90" s="89">
        <v>49053.75937</v>
      </c>
      <c r="J90" s="85"/>
      <c r="K90" s="136"/>
      <c r="L90" s="132"/>
      <c r="M90" s="90"/>
    </row>
    <row r="91" spans="1:13" ht="31.5" x14ac:dyDescent="0.25">
      <c r="A91" s="17" t="s">
        <v>247</v>
      </c>
      <c r="B91" s="12" t="s">
        <v>192</v>
      </c>
      <c r="C91" s="111" t="s">
        <v>32</v>
      </c>
      <c r="D91" s="67"/>
      <c r="E91" s="29">
        <v>4.28</v>
      </c>
      <c r="F91" s="86"/>
      <c r="G91" s="125"/>
      <c r="H91" s="120"/>
      <c r="I91" s="89"/>
      <c r="J91" s="85"/>
      <c r="K91" s="136"/>
      <c r="L91" s="132"/>
      <c r="M91" s="90"/>
    </row>
    <row r="92" spans="1:13" ht="31.5" x14ac:dyDescent="0.25">
      <c r="A92" s="17" t="s">
        <v>248</v>
      </c>
      <c r="B92" s="12" t="s">
        <v>193</v>
      </c>
      <c r="C92" s="111" t="s">
        <v>32</v>
      </c>
      <c r="D92" s="67"/>
      <c r="E92" s="29">
        <v>1.8240000000000001</v>
      </c>
      <c r="F92" s="86"/>
      <c r="G92" s="126"/>
      <c r="H92" s="120"/>
      <c r="I92" s="89"/>
      <c r="J92" s="85"/>
      <c r="K92" s="136"/>
      <c r="L92" s="132"/>
      <c r="M92" s="90"/>
    </row>
    <row r="93" spans="1:13" ht="31.5" x14ac:dyDescent="0.25">
      <c r="A93" s="17" t="s">
        <v>249</v>
      </c>
      <c r="B93" s="12" t="s">
        <v>194</v>
      </c>
      <c r="C93" s="111" t="s">
        <v>26</v>
      </c>
      <c r="D93" s="67"/>
      <c r="E93" s="29">
        <v>1</v>
      </c>
      <c r="F93" s="86"/>
      <c r="G93" s="125"/>
      <c r="H93" s="120"/>
      <c r="I93" s="89"/>
      <c r="J93" s="85"/>
      <c r="K93" s="136"/>
      <c r="L93" s="132"/>
      <c r="M93" s="90"/>
    </row>
    <row r="94" spans="1:13" x14ac:dyDescent="0.25">
      <c r="A94" s="17" t="s">
        <v>250</v>
      </c>
      <c r="B94" s="12" t="s">
        <v>195</v>
      </c>
      <c r="C94" s="111" t="s">
        <v>32</v>
      </c>
      <c r="D94" s="67"/>
      <c r="E94" s="29">
        <v>0.4</v>
      </c>
      <c r="F94" s="86"/>
      <c r="G94" s="125"/>
      <c r="H94" s="120"/>
      <c r="I94" s="89"/>
      <c r="J94" s="85"/>
      <c r="K94" s="136"/>
      <c r="L94" s="132"/>
      <c r="M94" s="90"/>
    </row>
    <row r="95" spans="1:13" ht="31.5" x14ac:dyDescent="0.25">
      <c r="A95" s="17" t="s">
        <v>251</v>
      </c>
      <c r="B95" s="12" t="s">
        <v>196</v>
      </c>
      <c r="C95" s="111" t="s">
        <v>26</v>
      </c>
      <c r="D95" s="67"/>
      <c r="E95" s="29">
        <v>1</v>
      </c>
      <c r="F95" s="86"/>
      <c r="G95" s="125"/>
      <c r="H95" s="120"/>
      <c r="I95" s="89"/>
      <c r="J95" s="85"/>
      <c r="K95" s="136"/>
      <c r="L95" s="132"/>
      <c r="M95" s="90"/>
    </row>
    <row r="96" spans="1:13" ht="31.5" x14ac:dyDescent="0.25">
      <c r="A96" s="17" t="s">
        <v>252</v>
      </c>
      <c r="B96" s="12" t="s">
        <v>197</v>
      </c>
      <c r="C96" s="111" t="s">
        <v>26</v>
      </c>
      <c r="D96" s="67"/>
      <c r="E96" s="29">
        <v>5</v>
      </c>
      <c r="F96" s="86"/>
      <c r="G96" s="125"/>
      <c r="H96" s="120"/>
      <c r="I96" s="89"/>
      <c r="J96" s="85"/>
      <c r="K96" s="136"/>
      <c r="L96" s="132"/>
      <c r="M96" s="90"/>
    </row>
    <row r="97" spans="1:13" x14ac:dyDescent="0.25">
      <c r="A97" s="17" t="s">
        <v>253</v>
      </c>
      <c r="B97" s="12" t="s">
        <v>198</v>
      </c>
      <c r="C97" s="111" t="s">
        <v>211</v>
      </c>
      <c r="D97" s="67"/>
      <c r="E97" s="29">
        <v>27</v>
      </c>
      <c r="F97" s="86"/>
      <c r="G97" s="125"/>
      <c r="H97" s="120"/>
      <c r="I97" s="89"/>
      <c r="J97" s="85"/>
      <c r="K97" s="136"/>
      <c r="L97" s="132"/>
      <c r="M97" s="90"/>
    </row>
    <row r="98" spans="1:13" x14ac:dyDescent="0.25">
      <c r="A98" s="17" t="s">
        <v>254</v>
      </c>
      <c r="B98" s="12" t="s">
        <v>199</v>
      </c>
      <c r="C98" s="111" t="s">
        <v>26</v>
      </c>
      <c r="D98" s="67"/>
      <c r="E98" s="29">
        <v>5</v>
      </c>
      <c r="F98" s="86"/>
      <c r="G98" s="125"/>
      <c r="H98" s="120"/>
      <c r="I98" s="89"/>
      <c r="J98" s="85"/>
      <c r="K98" s="136"/>
      <c r="L98" s="132"/>
      <c r="M98" s="90"/>
    </row>
    <row r="99" spans="1:13" x14ac:dyDescent="0.25">
      <c r="A99" s="17" t="s">
        <v>255</v>
      </c>
      <c r="B99" s="12" t="s">
        <v>200</v>
      </c>
      <c r="C99" s="111" t="s">
        <v>26</v>
      </c>
      <c r="D99" s="67"/>
      <c r="E99" s="29">
        <v>3</v>
      </c>
      <c r="F99" s="86"/>
      <c r="G99" s="125"/>
      <c r="H99" s="120"/>
      <c r="I99" s="89"/>
      <c r="J99" s="85"/>
      <c r="K99" s="136"/>
      <c r="L99" s="132"/>
      <c r="M99" s="90"/>
    </row>
    <row r="100" spans="1:13" ht="31.5" x14ac:dyDescent="0.25">
      <c r="A100" s="17" t="s">
        <v>256</v>
      </c>
      <c r="B100" s="12" t="s">
        <v>201</v>
      </c>
      <c r="C100" s="111" t="s">
        <v>26</v>
      </c>
      <c r="D100" s="67"/>
      <c r="E100" s="29">
        <v>1</v>
      </c>
      <c r="F100" s="86"/>
      <c r="G100" s="125"/>
      <c r="H100" s="120"/>
      <c r="I100" s="89"/>
      <c r="J100" s="85"/>
      <c r="K100" s="136"/>
      <c r="L100" s="132"/>
      <c r="M100" s="90"/>
    </row>
    <row r="101" spans="1:13" ht="31.5" x14ac:dyDescent="0.25">
      <c r="A101" s="17" t="s">
        <v>257</v>
      </c>
      <c r="B101" s="12" t="s">
        <v>202</v>
      </c>
      <c r="C101" s="111" t="s">
        <v>26</v>
      </c>
      <c r="D101" s="67"/>
      <c r="E101" s="29">
        <v>1</v>
      </c>
      <c r="F101" s="86"/>
      <c r="G101" s="125"/>
      <c r="H101" s="120"/>
      <c r="I101" s="89"/>
      <c r="J101" s="85"/>
      <c r="K101" s="136"/>
      <c r="L101" s="132"/>
      <c r="M101" s="90"/>
    </row>
    <row r="102" spans="1:13" x14ac:dyDescent="0.25">
      <c r="A102" s="17" t="s">
        <v>258</v>
      </c>
      <c r="B102" s="12" t="s">
        <v>203</v>
      </c>
      <c r="C102" s="111" t="s">
        <v>26</v>
      </c>
      <c r="D102" s="67"/>
      <c r="E102" s="29">
        <v>2</v>
      </c>
      <c r="F102" s="86"/>
      <c r="G102" s="125"/>
      <c r="H102" s="120"/>
      <c r="I102" s="89"/>
      <c r="J102" s="85"/>
      <c r="K102" s="136"/>
      <c r="L102" s="132"/>
      <c r="M102" s="90"/>
    </row>
    <row r="103" spans="1:13" ht="31.5" x14ac:dyDescent="0.25">
      <c r="A103" s="17" t="s">
        <v>259</v>
      </c>
      <c r="B103" s="12" t="s">
        <v>204</v>
      </c>
      <c r="C103" s="111" t="s">
        <v>222</v>
      </c>
      <c r="D103" s="67"/>
      <c r="E103" s="29">
        <v>2.4700000000000002</v>
      </c>
      <c r="F103" s="86"/>
      <c r="G103" s="125"/>
      <c r="H103" s="120"/>
      <c r="I103" s="89"/>
      <c r="J103" s="85"/>
      <c r="K103" s="136"/>
      <c r="L103" s="132"/>
      <c r="M103" s="90"/>
    </row>
    <row r="104" spans="1:13" x14ac:dyDescent="0.25">
      <c r="A104" s="17" t="s">
        <v>260</v>
      </c>
      <c r="B104" s="12" t="s">
        <v>212</v>
      </c>
      <c r="C104" s="111" t="s">
        <v>32</v>
      </c>
      <c r="D104" s="67"/>
      <c r="E104" s="29">
        <v>1.4585999999999999</v>
      </c>
      <c r="F104" s="86"/>
      <c r="G104" s="125"/>
      <c r="H104" s="120"/>
      <c r="I104" s="89"/>
      <c r="J104" s="85"/>
      <c r="K104" s="136"/>
      <c r="L104" s="132"/>
      <c r="M104" s="90"/>
    </row>
    <row r="105" spans="1:13" ht="31.5" x14ac:dyDescent="0.25">
      <c r="A105" s="17" t="s">
        <v>261</v>
      </c>
      <c r="B105" s="12" t="s">
        <v>205</v>
      </c>
      <c r="C105" s="111" t="s">
        <v>26</v>
      </c>
      <c r="D105" s="67"/>
      <c r="E105" s="29">
        <v>1</v>
      </c>
      <c r="F105" s="86"/>
      <c r="G105" s="125"/>
      <c r="H105" s="120"/>
      <c r="I105" s="89"/>
      <c r="J105" s="85"/>
      <c r="K105" s="136"/>
      <c r="L105" s="132"/>
      <c r="M105" s="90"/>
    </row>
    <row r="106" spans="1:13" ht="31.5" x14ac:dyDescent="0.25">
      <c r="A106" s="17" t="s">
        <v>262</v>
      </c>
      <c r="B106" s="12" t="s">
        <v>206</v>
      </c>
      <c r="C106" s="111" t="s">
        <v>32</v>
      </c>
      <c r="D106" s="67"/>
      <c r="E106" s="29">
        <v>0.4</v>
      </c>
      <c r="F106" s="86"/>
      <c r="G106" s="125"/>
      <c r="H106" s="120"/>
      <c r="I106" s="89"/>
      <c r="J106" s="85"/>
      <c r="K106" s="136"/>
      <c r="L106" s="132"/>
      <c r="M106" s="90"/>
    </row>
    <row r="107" spans="1:13" x14ac:dyDescent="0.25">
      <c r="A107" s="17" t="s">
        <v>263</v>
      </c>
      <c r="B107" s="12" t="s">
        <v>207</v>
      </c>
      <c r="C107" s="111" t="s">
        <v>32</v>
      </c>
      <c r="D107" s="67"/>
      <c r="E107" s="29">
        <v>0.26079999999999998</v>
      </c>
      <c r="F107" s="86"/>
      <c r="G107" s="125"/>
      <c r="H107" s="120"/>
      <c r="I107" s="89"/>
      <c r="J107" s="85"/>
      <c r="K107" s="136"/>
      <c r="L107" s="132"/>
      <c r="M107" s="90"/>
    </row>
    <row r="108" spans="1:13" ht="31.5" x14ac:dyDescent="0.25">
      <c r="A108" s="17" t="s">
        <v>264</v>
      </c>
      <c r="B108" s="12" t="s">
        <v>208</v>
      </c>
      <c r="C108" s="111" t="s">
        <v>32</v>
      </c>
      <c r="D108" s="67"/>
      <c r="E108" s="29">
        <v>0.26079999999999998</v>
      </c>
      <c r="F108" s="86"/>
      <c r="G108" s="125"/>
      <c r="H108" s="120"/>
      <c r="I108" s="89"/>
      <c r="J108" s="85"/>
      <c r="K108" s="136"/>
      <c r="L108" s="132"/>
      <c r="M108" s="90"/>
    </row>
    <row r="109" spans="1:13" x14ac:dyDescent="0.25">
      <c r="A109" s="17" t="s">
        <v>265</v>
      </c>
      <c r="B109" s="12" t="s">
        <v>209</v>
      </c>
      <c r="C109" s="111" t="s">
        <v>26</v>
      </c>
      <c r="D109" s="67"/>
      <c r="E109" s="29">
        <v>12</v>
      </c>
      <c r="F109" s="86"/>
      <c r="G109" s="125"/>
      <c r="H109" s="120"/>
      <c r="I109" s="89"/>
      <c r="J109" s="85"/>
      <c r="K109" s="136"/>
      <c r="L109" s="132"/>
      <c r="M109" s="90"/>
    </row>
    <row r="110" spans="1:13" x14ac:dyDescent="0.25">
      <c r="A110" s="17" t="s">
        <v>266</v>
      </c>
      <c r="B110" s="12" t="s">
        <v>210</v>
      </c>
      <c r="C110" s="111" t="s">
        <v>26</v>
      </c>
      <c r="D110" s="67"/>
      <c r="E110" s="29">
        <v>6</v>
      </c>
      <c r="F110" s="86"/>
      <c r="G110" s="125"/>
      <c r="H110" s="120"/>
      <c r="I110" s="89"/>
      <c r="J110" s="85"/>
      <c r="K110" s="136"/>
      <c r="L110" s="132"/>
      <c r="M110" s="90"/>
    </row>
    <row r="111" spans="1:13" ht="63" x14ac:dyDescent="0.25">
      <c r="A111" s="18">
        <v>21</v>
      </c>
      <c r="B111" s="11" t="s">
        <v>170</v>
      </c>
      <c r="C111" s="111" t="s">
        <v>185</v>
      </c>
      <c r="D111" s="67"/>
      <c r="E111" s="26" t="s">
        <v>217</v>
      </c>
      <c r="F111" s="86">
        <f t="shared" si="3"/>
        <v>0</v>
      </c>
      <c r="G111" s="125">
        <f t="shared" si="3"/>
        <v>8750</v>
      </c>
      <c r="H111" s="120"/>
      <c r="I111" s="99">
        <f>8750000/1000</f>
        <v>8750</v>
      </c>
      <c r="J111" s="85"/>
      <c r="K111" s="136"/>
      <c r="L111" s="132"/>
      <c r="M111" s="90"/>
    </row>
    <row r="112" spans="1:13" x14ac:dyDescent="0.25">
      <c r="A112" s="18">
        <v>22</v>
      </c>
      <c r="B112" s="11" t="s">
        <v>158</v>
      </c>
      <c r="C112" s="111" t="s">
        <v>26</v>
      </c>
      <c r="D112" s="37">
        <v>4</v>
      </c>
      <c r="E112" s="26"/>
      <c r="F112" s="146">
        <f t="shared" si="3"/>
        <v>167100.79999999999</v>
      </c>
      <c r="G112" s="151">
        <f t="shared" si="3"/>
        <v>1784</v>
      </c>
      <c r="H112" s="148">
        <v>167100.79999999999</v>
      </c>
      <c r="I112" s="152">
        <v>1784</v>
      </c>
      <c r="J112" s="144"/>
      <c r="K112" s="150"/>
      <c r="L112" s="156"/>
      <c r="M112" s="154"/>
    </row>
    <row r="113" spans="1:13" x14ac:dyDescent="0.25">
      <c r="A113" s="17" t="s">
        <v>267</v>
      </c>
      <c r="B113" s="12" t="s">
        <v>71</v>
      </c>
      <c r="C113" s="103" t="s">
        <v>26</v>
      </c>
      <c r="D113" s="67">
        <v>1</v>
      </c>
      <c r="E113" s="29"/>
      <c r="F113" s="147"/>
      <c r="G113" s="151"/>
      <c r="H113" s="149"/>
      <c r="I113" s="152"/>
      <c r="J113" s="145"/>
      <c r="K113" s="150"/>
      <c r="L113" s="157"/>
      <c r="M113" s="154"/>
    </row>
    <row r="114" spans="1:13" x14ac:dyDescent="0.25">
      <c r="A114" s="17" t="s">
        <v>268</v>
      </c>
      <c r="B114" s="12" t="s">
        <v>72</v>
      </c>
      <c r="C114" s="103" t="s">
        <v>26</v>
      </c>
      <c r="D114" s="67">
        <v>1</v>
      </c>
      <c r="E114" s="29"/>
      <c r="F114" s="147"/>
      <c r="G114" s="151"/>
      <c r="H114" s="149"/>
      <c r="I114" s="152"/>
      <c r="J114" s="145"/>
      <c r="K114" s="150"/>
      <c r="L114" s="157"/>
      <c r="M114" s="154"/>
    </row>
    <row r="115" spans="1:13" ht="47.25" x14ac:dyDescent="0.25">
      <c r="A115" s="17" t="s">
        <v>269</v>
      </c>
      <c r="B115" s="12" t="s">
        <v>73</v>
      </c>
      <c r="C115" s="103" t="s">
        <v>26</v>
      </c>
      <c r="D115" s="67">
        <v>1</v>
      </c>
      <c r="E115" s="29"/>
      <c r="F115" s="147"/>
      <c r="G115" s="151"/>
      <c r="H115" s="149"/>
      <c r="I115" s="152"/>
      <c r="J115" s="145"/>
      <c r="K115" s="150"/>
      <c r="L115" s="157"/>
      <c r="M115" s="154"/>
    </row>
    <row r="116" spans="1:13" ht="47.25" x14ac:dyDescent="0.25">
      <c r="A116" s="17" t="s">
        <v>270</v>
      </c>
      <c r="B116" s="12" t="s">
        <v>74</v>
      </c>
      <c r="C116" s="103" t="s">
        <v>26</v>
      </c>
      <c r="D116" s="67">
        <v>1</v>
      </c>
      <c r="E116" s="28" t="s">
        <v>159</v>
      </c>
      <c r="F116" s="147"/>
      <c r="G116" s="151"/>
      <c r="H116" s="149"/>
      <c r="I116" s="152"/>
      <c r="J116" s="145"/>
      <c r="K116" s="150"/>
      <c r="L116" s="157"/>
      <c r="M116" s="154"/>
    </row>
    <row r="117" spans="1:13" ht="47.25" x14ac:dyDescent="0.25">
      <c r="A117" s="18">
        <v>23</v>
      </c>
      <c r="B117" s="11" t="s">
        <v>25</v>
      </c>
      <c r="C117" s="111" t="s">
        <v>66</v>
      </c>
      <c r="D117" s="37">
        <v>1</v>
      </c>
      <c r="E117" s="26"/>
      <c r="F117" s="86">
        <f>H117+J117+L117</f>
        <v>261238.62</v>
      </c>
      <c r="G117" s="125">
        <f>I117+K117+M117</f>
        <v>700</v>
      </c>
      <c r="H117" s="121">
        <v>261238.62</v>
      </c>
      <c r="I117" s="61">
        <v>700</v>
      </c>
      <c r="J117" s="84"/>
      <c r="K117" s="137"/>
      <c r="L117" s="133"/>
      <c r="M117" s="36"/>
    </row>
    <row r="118" spans="1:13" ht="31.5" x14ac:dyDescent="0.25">
      <c r="A118" s="18">
        <v>24</v>
      </c>
      <c r="B118" s="11" t="s">
        <v>20</v>
      </c>
      <c r="C118" s="111" t="s">
        <v>31</v>
      </c>
      <c r="D118" s="37">
        <v>1</v>
      </c>
      <c r="E118" s="26"/>
      <c r="F118" s="86">
        <f>H118+J118+L118</f>
        <v>15000</v>
      </c>
      <c r="G118" s="125">
        <f>I118+K118+M118</f>
        <v>0</v>
      </c>
      <c r="H118" s="121">
        <v>15000</v>
      </c>
      <c r="I118" s="61"/>
      <c r="J118" s="84"/>
      <c r="K118" s="137"/>
      <c r="L118" s="133"/>
      <c r="M118" s="36"/>
    </row>
    <row r="119" spans="1:13" ht="34.5" customHeight="1" x14ac:dyDescent="0.25">
      <c r="A119" s="173">
        <v>25</v>
      </c>
      <c r="B119" s="4" t="s">
        <v>124</v>
      </c>
      <c r="C119" s="111" t="s">
        <v>31</v>
      </c>
      <c r="D119" s="37">
        <v>1</v>
      </c>
      <c r="E119" s="26"/>
      <c r="F119" s="86">
        <f t="shared" ref="F119:F122" si="4">H119+J119+L119</f>
        <v>17811.096348214302</v>
      </c>
      <c r="G119" s="125">
        <f t="shared" ref="G119:G124" si="5">I119+K119+M119</f>
        <v>0</v>
      </c>
      <c r="H119" s="121">
        <v>17811.096348214302</v>
      </c>
      <c r="I119" s="89"/>
      <c r="J119" s="88"/>
      <c r="K119" s="136"/>
      <c r="L119" s="121"/>
      <c r="M119" s="36"/>
    </row>
    <row r="120" spans="1:13" ht="47.25" x14ac:dyDescent="0.25">
      <c r="A120" s="175"/>
      <c r="B120" s="4" t="s">
        <v>125</v>
      </c>
      <c r="C120" s="111" t="s">
        <v>110</v>
      </c>
      <c r="D120" s="37">
        <v>1</v>
      </c>
      <c r="E120" s="26"/>
      <c r="F120" s="86">
        <f t="shared" si="4"/>
        <v>1497.4880000000001</v>
      </c>
      <c r="G120" s="125">
        <f t="shared" si="5"/>
        <v>0</v>
      </c>
      <c r="H120" s="121">
        <v>1497.4880000000001</v>
      </c>
      <c r="I120" s="89"/>
      <c r="J120" s="88"/>
      <c r="K120" s="136"/>
      <c r="L120" s="121"/>
      <c r="M120" s="36"/>
    </row>
    <row r="121" spans="1:13" ht="31.5" x14ac:dyDescent="0.25">
      <c r="A121" s="173">
        <v>26</v>
      </c>
      <c r="B121" s="4" t="s">
        <v>126</v>
      </c>
      <c r="C121" s="111" t="s">
        <v>31</v>
      </c>
      <c r="D121" s="37">
        <v>1</v>
      </c>
      <c r="E121" s="26"/>
      <c r="F121" s="86">
        <f t="shared" si="4"/>
        <v>1746.2775000000001</v>
      </c>
      <c r="G121" s="125">
        <f t="shared" si="5"/>
        <v>0</v>
      </c>
      <c r="H121" s="121">
        <v>1746.2775000000001</v>
      </c>
      <c r="I121" s="89"/>
      <c r="J121" s="88"/>
      <c r="K121" s="136"/>
      <c r="L121" s="121"/>
      <c r="M121" s="36"/>
    </row>
    <row r="122" spans="1:13" ht="48" thickBot="1" x14ac:dyDescent="0.3">
      <c r="A122" s="175"/>
      <c r="B122" s="44" t="s">
        <v>127</v>
      </c>
      <c r="C122" s="112" t="s">
        <v>110</v>
      </c>
      <c r="D122" s="74">
        <v>1</v>
      </c>
      <c r="E122" s="100" t="s">
        <v>165</v>
      </c>
      <c r="F122" s="127">
        <f t="shared" si="4"/>
        <v>1241.056</v>
      </c>
      <c r="G122" s="128">
        <f t="shared" si="5"/>
        <v>1554.078</v>
      </c>
      <c r="H122" s="122">
        <v>1241.056</v>
      </c>
      <c r="I122" s="75">
        <v>1554.078</v>
      </c>
      <c r="J122" s="53"/>
      <c r="K122" s="83"/>
      <c r="L122" s="122"/>
      <c r="M122" s="43"/>
    </row>
    <row r="123" spans="1:13" ht="16.5" thickBot="1" x14ac:dyDescent="0.3">
      <c r="A123" s="73"/>
      <c r="B123" s="116" t="s">
        <v>22</v>
      </c>
      <c r="C123" s="107"/>
      <c r="D123" s="142"/>
      <c r="E123" s="143"/>
      <c r="F123" s="129">
        <f>H123+J123+L123</f>
        <v>1804500.6160628572</v>
      </c>
      <c r="G123" s="95">
        <f>I123+K123+M123</f>
        <v>1056022.4746900001</v>
      </c>
      <c r="H123" s="117">
        <f t="shared" ref="H123:M123" si="6">SUM(H124:H145)</f>
        <v>1804500.6160628572</v>
      </c>
      <c r="I123" s="131">
        <f t="shared" si="6"/>
        <v>1056022.4746900001</v>
      </c>
      <c r="J123" s="129">
        <f t="shared" si="6"/>
        <v>0</v>
      </c>
      <c r="K123" s="95">
        <f t="shared" si="6"/>
        <v>0</v>
      </c>
      <c r="L123" s="117">
        <f t="shared" si="6"/>
        <v>0</v>
      </c>
      <c r="M123" s="95">
        <f t="shared" si="6"/>
        <v>0</v>
      </c>
    </row>
    <row r="124" spans="1:13" ht="47.25" x14ac:dyDescent="0.25">
      <c r="A124" s="18">
        <v>27</v>
      </c>
      <c r="B124" s="101" t="s">
        <v>19</v>
      </c>
      <c r="C124" s="113" t="s">
        <v>46</v>
      </c>
      <c r="D124" s="102" t="s">
        <v>142</v>
      </c>
      <c r="E124" s="141">
        <v>22</v>
      </c>
      <c r="F124" s="186">
        <f>H124+J124+L124</f>
        <v>1000000</v>
      </c>
      <c r="G124" s="187">
        <f t="shared" si="5"/>
        <v>957123.52969000011</v>
      </c>
      <c r="H124" s="178">
        <v>1000000</v>
      </c>
      <c r="I124" s="183">
        <v>957123.52969000011</v>
      </c>
      <c r="J124" s="179"/>
      <c r="K124" s="184"/>
      <c r="L124" s="180"/>
      <c r="M124" s="185"/>
    </row>
    <row r="125" spans="1:13" x14ac:dyDescent="0.25">
      <c r="A125" s="17" t="s">
        <v>134</v>
      </c>
      <c r="B125" s="12" t="s">
        <v>104</v>
      </c>
      <c r="C125" s="103" t="s">
        <v>32</v>
      </c>
      <c r="D125" s="67">
        <v>3</v>
      </c>
      <c r="E125" s="29"/>
      <c r="F125" s="146"/>
      <c r="G125" s="151"/>
      <c r="H125" s="148"/>
      <c r="I125" s="152"/>
      <c r="J125" s="144"/>
      <c r="K125" s="150"/>
      <c r="L125" s="156"/>
      <c r="M125" s="154"/>
    </row>
    <row r="126" spans="1:13" x14ac:dyDescent="0.25">
      <c r="A126" s="17" t="s">
        <v>135</v>
      </c>
      <c r="B126" s="12" t="s">
        <v>105</v>
      </c>
      <c r="C126" s="103" t="s">
        <v>26</v>
      </c>
      <c r="D126" s="67">
        <v>1</v>
      </c>
      <c r="E126" s="29"/>
      <c r="F126" s="146"/>
      <c r="G126" s="151"/>
      <c r="H126" s="148"/>
      <c r="I126" s="152"/>
      <c r="J126" s="144"/>
      <c r="K126" s="150"/>
      <c r="L126" s="156"/>
      <c r="M126" s="154"/>
    </row>
    <row r="127" spans="1:13" x14ac:dyDescent="0.25">
      <c r="A127" s="17" t="s">
        <v>271</v>
      </c>
      <c r="B127" s="12" t="s">
        <v>106</v>
      </c>
      <c r="C127" s="103" t="s">
        <v>26</v>
      </c>
      <c r="D127" s="67">
        <v>1</v>
      </c>
      <c r="E127" s="29"/>
      <c r="F127" s="147"/>
      <c r="G127" s="151"/>
      <c r="H127" s="149"/>
      <c r="I127" s="152"/>
      <c r="J127" s="145"/>
      <c r="K127" s="150"/>
      <c r="L127" s="157"/>
      <c r="M127" s="154"/>
    </row>
    <row r="128" spans="1:13" x14ac:dyDescent="0.25">
      <c r="A128" s="17" t="s">
        <v>272</v>
      </c>
      <c r="B128" s="12" t="s">
        <v>177</v>
      </c>
      <c r="C128" s="103" t="s">
        <v>26</v>
      </c>
      <c r="D128" s="67"/>
      <c r="E128" s="29">
        <v>2</v>
      </c>
      <c r="F128" s="87"/>
      <c r="G128" s="125"/>
      <c r="H128" s="120"/>
      <c r="I128" s="89"/>
      <c r="J128" s="85"/>
      <c r="K128" s="136"/>
      <c r="L128" s="132"/>
      <c r="M128" s="90"/>
    </row>
    <row r="129" spans="1:13" x14ac:dyDescent="0.25">
      <c r="A129" s="17" t="s">
        <v>273</v>
      </c>
      <c r="B129" s="12" t="s">
        <v>178</v>
      </c>
      <c r="C129" s="103" t="s">
        <v>26</v>
      </c>
      <c r="D129" s="67"/>
      <c r="E129" s="29">
        <v>6</v>
      </c>
      <c r="F129" s="87"/>
      <c r="G129" s="125"/>
      <c r="H129" s="120"/>
      <c r="I129" s="89"/>
      <c r="J129" s="85"/>
      <c r="K129" s="136"/>
      <c r="L129" s="132"/>
      <c r="M129" s="90"/>
    </row>
    <row r="130" spans="1:13" x14ac:dyDescent="0.25">
      <c r="A130" s="17" t="s">
        <v>274</v>
      </c>
      <c r="B130" s="12" t="s">
        <v>179</v>
      </c>
      <c r="C130" s="103" t="s">
        <v>26</v>
      </c>
      <c r="D130" s="67"/>
      <c r="E130" s="29">
        <v>6</v>
      </c>
      <c r="F130" s="87"/>
      <c r="G130" s="125"/>
      <c r="H130" s="120"/>
      <c r="I130" s="89"/>
      <c r="J130" s="85"/>
      <c r="K130" s="136"/>
      <c r="L130" s="132"/>
      <c r="M130" s="90"/>
    </row>
    <row r="131" spans="1:13" x14ac:dyDescent="0.25">
      <c r="A131" s="17" t="s">
        <v>275</v>
      </c>
      <c r="B131" s="12" t="s">
        <v>180</v>
      </c>
      <c r="C131" s="103" t="s">
        <v>26</v>
      </c>
      <c r="D131" s="67"/>
      <c r="E131" s="29">
        <v>5</v>
      </c>
      <c r="F131" s="87"/>
      <c r="G131" s="125"/>
      <c r="H131" s="120"/>
      <c r="I131" s="89"/>
      <c r="J131" s="85"/>
      <c r="K131" s="136"/>
      <c r="L131" s="132"/>
      <c r="M131" s="90"/>
    </row>
    <row r="132" spans="1:13" x14ac:dyDescent="0.25">
      <c r="A132" s="17" t="s">
        <v>276</v>
      </c>
      <c r="B132" s="12" t="s">
        <v>181</v>
      </c>
      <c r="C132" s="103" t="s">
        <v>26</v>
      </c>
      <c r="D132" s="67"/>
      <c r="E132" s="29">
        <v>2</v>
      </c>
      <c r="F132" s="87"/>
      <c r="G132" s="125"/>
      <c r="H132" s="120"/>
      <c r="I132" s="89"/>
      <c r="J132" s="85"/>
      <c r="K132" s="136"/>
      <c r="L132" s="132"/>
      <c r="M132" s="90"/>
    </row>
    <row r="133" spans="1:13" x14ac:dyDescent="0.25">
      <c r="A133" s="17" t="s">
        <v>277</v>
      </c>
      <c r="B133" s="12" t="s">
        <v>182</v>
      </c>
      <c r="C133" s="103" t="s">
        <v>26</v>
      </c>
      <c r="D133" s="67"/>
      <c r="E133" s="29">
        <v>1</v>
      </c>
      <c r="F133" s="87"/>
      <c r="G133" s="125"/>
      <c r="H133" s="120"/>
      <c r="I133" s="89"/>
      <c r="J133" s="85"/>
      <c r="K133" s="136"/>
      <c r="L133" s="132"/>
      <c r="M133" s="90"/>
    </row>
    <row r="134" spans="1:13" ht="31.5" x14ac:dyDescent="0.25">
      <c r="A134" s="18">
        <v>28</v>
      </c>
      <c r="B134" s="11" t="s">
        <v>8</v>
      </c>
      <c r="C134" s="109" t="s">
        <v>46</v>
      </c>
      <c r="D134" s="37">
        <v>2658</v>
      </c>
      <c r="E134" s="27" t="s">
        <v>186</v>
      </c>
      <c r="F134" s="146">
        <f>H134+J134+L134</f>
        <v>388082.11549499998</v>
      </c>
      <c r="G134" s="151">
        <f>I134+K134+M134</f>
        <v>94274.675000000003</v>
      </c>
      <c r="H134" s="148">
        <v>388082.11549499998</v>
      </c>
      <c r="I134" s="152">
        <v>94274.675000000003</v>
      </c>
      <c r="J134" s="144"/>
      <c r="K134" s="150"/>
      <c r="L134" s="156"/>
      <c r="M134" s="154"/>
    </row>
    <row r="135" spans="1:13" x14ac:dyDescent="0.25">
      <c r="A135" s="17" t="s">
        <v>278</v>
      </c>
      <c r="B135" s="12" t="s">
        <v>101</v>
      </c>
      <c r="C135" s="103" t="s">
        <v>26</v>
      </c>
      <c r="D135" s="67">
        <v>15</v>
      </c>
      <c r="E135" s="29">
        <v>5</v>
      </c>
      <c r="F135" s="147"/>
      <c r="G135" s="151"/>
      <c r="H135" s="149"/>
      <c r="I135" s="152"/>
      <c r="J135" s="145"/>
      <c r="K135" s="150"/>
      <c r="L135" s="157"/>
      <c r="M135" s="154"/>
    </row>
    <row r="136" spans="1:13" x14ac:dyDescent="0.25">
      <c r="A136" s="17" t="s">
        <v>279</v>
      </c>
      <c r="B136" s="12" t="s">
        <v>102</v>
      </c>
      <c r="C136" s="103" t="s">
        <v>26</v>
      </c>
      <c r="D136" s="67">
        <v>36</v>
      </c>
      <c r="E136" s="29"/>
      <c r="F136" s="147"/>
      <c r="G136" s="151"/>
      <c r="H136" s="149"/>
      <c r="I136" s="152"/>
      <c r="J136" s="145"/>
      <c r="K136" s="150"/>
      <c r="L136" s="157"/>
      <c r="M136" s="154"/>
    </row>
    <row r="137" spans="1:13" x14ac:dyDescent="0.25">
      <c r="A137" s="17" t="s">
        <v>280</v>
      </c>
      <c r="B137" s="12" t="s">
        <v>103</v>
      </c>
      <c r="C137" s="103" t="s">
        <v>26</v>
      </c>
      <c r="D137" s="67">
        <v>2607</v>
      </c>
      <c r="E137" s="29"/>
      <c r="F137" s="147"/>
      <c r="G137" s="151"/>
      <c r="H137" s="149"/>
      <c r="I137" s="152"/>
      <c r="J137" s="145"/>
      <c r="K137" s="150"/>
      <c r="L137" s="157"/>
      <c r="M137" s="154"/>
    </row>
    <row r="138" spans="1:13" x14ac:dyDescent="0.25">
      <c r="A138" s="17" t="s">
        <v>281</v>
      </c>
      <c r="B138" s="12" t="s">
        <v>183</v>
      </c>
      <c r="C138" s="103" t="s">
        <v>32</v>
      </c>
      <c r="D138" s="118"/>
      <c r="E138" s="29">
        <v>7.1929999999999996</v>
      </c>
      <c r="F138" s="87"/>
      <c r="G138" s="125"/>
      <c r="H138" s="120"/>
      <c r="I138" s="89"/>
      <c r="J138" s="85"/>
      <c r="K138" s="136"/>
      <c r="L138" s="132"/>
      <c r="M138" s="90"/>
    </row>
    <row r="139" spans="1:13" x14ac:dyDescent="0.25">
      <c r="A139" s="17" t="s">
        <v>282</v>
      </c>
      <c r="B139" s="12" t="s">
        <v>184</v>
      </c>
      <c r="C139" s="103" t="s">
        <v>32</v>
      </c>
      <c r="D139" s="118"/>
      <c r="E139" s="29">
        <v>2.56</v>
      </c>
      <c r="F139" s="87"/>
      <c r="G139" s="125"/>
      <c r="H139" s="120"/>
      <c r="I139" s="89"/>
      <c r="J139" s="85"/>
      <c r="K139" s="136"/>
      <c r="L139" s="132"/>
      <c r="M139" s="90"/>
    </row>
    <row r="140" spans="1:13" ht="63" x14ac:dyDescent="0.25">
      <c r="A140" s="173">
        <v>29</v>
      </c>
      <c r="B140" s="4" t="s">
        <v>128</v>
      </c>
      <c r="C140" s="111" t="s">
        <v>31</v>
      </c>
      <c r="D140" s="37">
        <v>1</v>
      </c>
      <c r="E140" s="26"/>
      <c r="F140" s="86">
        <f t="shared" ref="F140:G142" si="7">H140+J140+L140</f>
        <v>5886.6165678571415</v>
      </c>
      <c r="G140" s="125">
        <f t="shared" si="7"/>
        <v>0</v>
      </c>
      <c r="H140" s="121">
        <v>5886.6165678571415</v>
      </c>
      <c r="I140" s="89"/>
      <c r="J140" s="21"/>
      <c r="K140" s="138"/>
      <c r="L140" s="123"/>
      <c r="M140" s="36"/>
    </row>
    <row r="141" spans="1:13" ht="78.75" x14ac:dyDescent="0.25">
      <c r="A141" s="174"/>
      <c r="B141" s="4" t="s">
        <v>129</v>
      </c>
      <c r="C141" s="111" t="s">
        <v>110</v>
      </c>
      <c r="D141" s="37">
        <v>1</v>
      </c>
      <c r="E141" s="26" t="s">
        <v>165</v>
      </c>
      <c r="F141" s="86">
        <f t="shared" si="7"/>
        <v>241.05600000000001</v>
      </c>
      <c r="G141" s="125">
        <f t="shared" si="7"/>
        <v>1744.27</v>
      </c>
      <c r="H141" s="121">
        <v>241.05600000000001</v>
      </c>
      <c r="I141" s="89">
        <v>1744.27</v>
      </c>
      <c r="J141" s="21"/>
      <c r="K141" s="138"/>
      <c r="L141" s="123"/>
      <c r="M141" s="36"/>
    </row>
    <row r="142" spans="1:13" ht="63" x14ac:dyDescent="0.25">
      <c r="A142" s="18">
        <v>30</v>
      </c>
      <c r="B142" s="11" t="s">
        <v>21</v>
      </c>
      <c r="C142" s="109" t="s">
        <v>46</v>
      </c>
      <c r="D142" s="96" t="s">
        <v>47</v>
      </c>
      <c r="E142" s="27"/>
      <c r="F142" s="146">
        <f t="shared" si="7"/>
        <v>410290.82799999998</v>
      </c>
      <c r="G142" s="151">
        <f t="shared" si="7"/>
        <v>0</v>
      </c>
      <c r="H142" s="148">
        <v>410290.82799999998</v>
      </c>
      <c r="I142" s="152"/>
      <c r="J142" s="144"/>
      <c r="K142" s="150"/>
      <c r="L142" s="156"/>
      <c r="M142" s="154"/>
    </row>
    <row r="143" spans="1:13" x14ac:dyDescent="0.25">
      <c r="A143" s="17" t="s">
        <v>283</v>
      </c>
      <c r="B143" s="12" t="s">
        <v>67</v>
      </c>
      <c r="C143" s="103" t="s">
        <v>26</v>
      </c>
      <c r="D143" s="67">
        <v>1</v>
      </c>
      <c r="E143" s="29"/>
      <c r="F143" s="147"/>
      <c r="G143" s="151"/>
      <c r="H143" s="149"/>
      <c r="I143" s="152"/>
      <c r="J143" s="145"/>
      <c r="K143" s="150"/>
      <c r="L143" s="157"/>
      <c r="M143" s="154"/>
    </row>
    <row r="144" spans="1:13" x14ac:dyDescent="0.25">
      <c r="A144" s="17" t="s">
        <v>284</v>
      </c>
      <c r="B144" s="12" t="s">
        <v>68</v>
      </c>
      <c r="C144" s="103" t="s">
        <v>32</v>
      </c>
      <c r="D144" s="67">
        <v>3</v>
      </c>
      <c r="E144" s="29"/>
      <c r="F144" s="147"/>
      <c r="G144" s="151"/>
      <c r="H144" s="149"/>
      <c r="I144" s="152"/>
      <c r="J144" s="145"/>
      <c r="K144" s="150"/>
      <c r="L144" s="157"/>
      <c r="M144" s="154"/>
    </row>
    <row r="145" spans="1:14" ht="78.75" x14ac:dyDescent="0.25">
      <c r="A145" s="92">
        <v>31</v>
      </c>
      <c r="B145" s="104" t="s">
        <v>171</v>
      </c>
      <c r="C145" s="114" t="s">
        <v>216</v>
      </c>
      <c r="D145" s="67"/>
      <c r="E145" s="28" t="s">
        <v>215</v>
      </c>
      <c r="F145" s="86">
        <f t="shared" ref="F145:F148" si="8">H145+J145+L145</f>
        <v>0</v>
      </c>
      <c r="G145" s="125">
        <f>I145+K145+M145</f>
        <v>2880</v>
      </c>
      <c r="H145" s="120"/>
      <c r="I145" s="89">
        <v>2880</v>
      </c>
      <c r="J145" s="85"/>
      <c r="K145" s="136"/>
      <c r="L145" s="132"/>
      <c r="M145" s="90"/>
    </row>
    <row r="146" spans="1:14" ht="63" x14ac:dyDescent="0.25">
      <c r="A146" s="92">
        <v>32</v>
      </c>
      <c r="B146" s="105" t="s">
        <v>174</v>
      </c>
      <c r="C146" s="109" t="s">
        <v>219</v>
      </c>
      <c r="D146" s="67"/>
      <c r="E146" s="27" t="s">
        <v>218</v>
      </c>
      <c r="F146" s="86">
        <f t="shared" si="8"/>
        <v>0</v>
      </c>
      <c r="G146" s="125">
        <f>I146+K146+M146</f>
        <v>290590</v>
      </c>
      <c r="H146" s="123"/>
      <c r="I146" s="70">
        <v>290590</v>
      </c>
      <c r="J146" s="69"/>
      <c r="K146" s="138"/>
      <c r="L146" s="134"/>
      <c r="M146" s="72"/>
    </row>
    <row r="147" spans="1:14" ht="48" thickBot="1" x14ac:dyDescent="0.3">
      <c r="A147" s="92">
        <v>33</v>
      </c>
      <c r="B147" s="105" t="s">
        <v>172</v>
      </c>
      <c r="C147" s="115" t="s">
        <v>220</v>
      </c>
      <c r="D147" s="67"/>
      <c r="E147" s="27" t="s">
        <v>173</v>
      </c>
      <c r="F147" s="86">
        <f t="shared" si="8"/>
        <v>0</v>
      </c>
      <c r="G147" s="125">
        <f>I147+K147+M147</f>
        <v>9650.6636500000004</v>
      </c>
      <c r="H147" s="123"/>
      <c r="I147" s="70">
        <f>290663.65/1000+(8310000+1050000)/1000</f>
        <v>9650.6636500000004</v>
      </c>
      <c r="J147" s="69"/>
      <c r="K147" s="138"/>
      <c r="L147" s="134"/>
      <c r="M147" s="72"/>
    </row>
    <row r="148" spans="1:14" ht="48" thickBot="1" x14ac:dyDescent="0.3">
      <c r="A148" s="91">
        <v>34</v>
      </c>
      <c r="B148" s="33" t="s">
        <v>9</v>
      </c>
      <c r="C148" s="115" t="s">
        <v>221</v>
      </c>
      <c r="D148" s="98" t="s">
        <v>160</v>
      </c>
      <c r="E148" s="119" t="s">
        <v>223</v>
      </c>
      <c r="F148" s="47">
        <f t="shared" si="8"/>
        <v>580438</v>
      </c>
      <c r="G148" s="130">
        <f>I148+K148+M148</f>
        <v>514783.59009000001</v>
      </c>
      <c r="H148" s="124">
        <v>580438</v>
      </c>
      <c r="I148" s="71">
        <v>514783.59009000001</v>
      </c>
      <c r="J148" s="50"/>
      <c r="K148" s="35"/>
      <c r="L148" s="135"/>
      <c r="M148" s="51"/>
      <c r="N148" s="14"/>
    </row>
    <row r="149" spans="1:14" ht="18.75" x14ac:dyDescent="0.25">
      <c r="A149" s="45"/>
      <c r="B149" s="106"/>
      <c r="C149" s="46"/>
      <c r="D149" s="46"/>
      <c r="E149" s="46"/>
      <c r="F149" s="20"/>
      <c r="G149" s="20"/>
      <c r="H149" s="41"/>
      <c r="I149" s="16"/>
      <c r="J149" s="15"/>
      <c r="K149" s="16"/>
      <c r="L149" s="15"/>
      <c r="N149" s="14"/>
    </row>
    <row r="151" spans="1:14" x14ac:dyDescent="0.25">
      <c r="M151" s="13"/>
    </row>
  </sheetData>
  <mergeCells count="181">
    <mergeCell ref="L134:L137"/>
    <mergeCell ref="K134:K137"/>
    <mergeCell ref="F84:F88"/>
    <mergeCell ref="H84:H88"/>
    <mergeCell ref="J84:J88"/>
    <mergeCell ref="L84:L88"/>
    <mergeCell ref="F112:F116"/>
    <mergeCell ref="H112:H116"/>
    <mergeCell ref="J112:J116"/>
    <mergeCell ref="L112:L116"/>
    <mergeCell ref="K84:K88"/>
    <mergeCell ref="G134:G137"/>
    <mergeCell ref="I134:I137"/>
    <mergeCell ref="F124:F127"/>
    <mergeCell ref="G112:G116"/>
    <mergeCell ref="G124:G127"/>
    <mergeCell ref="L142:L144"/>
    <mergeCell ref="H124:H127"/>
    <mergeCell ref="J124:J127"/>
    <mergeCell ref="L124:L127"/>
    <mergeCell ref="J71:J72"/>
    <mergeCell ref="L71:L72"/>
    <mergeCell ref="M134:M137"/>
    <mergeCell ref="M62:M65"/>
    <mergeCell ref="M56:M61"/>
    <mergeCell ref="M71:M72"/>
    <mergeCell ref="K71:K72"/>
    <mergeCell ref="I71:I72"/>
    <mergeCell ref="H73:H83"/>
    <mergeCell ref="I142:I144"/>
    <mergeCell ref="K142:K144"/>
    <mergeCell ref="M142:M144"/>
    <mergeCell ref="M84:M88"/>
    <mergeCell ref="I112:I116"/>
    <mergeCell ref="K112:K116"/>
    <mergeCell ref="L73:L83"/>
    <mergeCell ref="M112:M116"/>
    <mergeCell ref="I124:I127"/>
    <mergeCell ref="K124:K127"/>
    <mergeCell ref="M124:M127"/>
    <mergeCell ref="M73:M83"/>
    <mergeCell ref="K62:K65"/>
    <mergeCell ref="J62:J65"/>
    <mergeCell ref="L62:L65"/>
    <mergeCell ref="L52:L53"/>
    <mergeCell ref="F54:F55"/>
    <mergeCell ref="H54:H55"/>
    <mergeCell ref="J54:J55"/>
    <mergeCell ref="L54:L55"/>
    <mergeCell ref="F56:F61"/>
    <mergeCell ref="H56:H61"/>
    <mergeCell ref="J56:J61"/>
    <mergeCell ref="I56:I61"/>
    <mergeCell ref="K56:K61"/>
    <mergeCell ref="I54:I55"/>
    <mergeCell ref="K54:K55"/>
    <mergeCell ref="K52:K53"/>
    <mergeCell ref="G54:G55"/>
    <mergeCell ref="M52:M53"/>
    <mergeCell ref="G52:G53"/>
    <mergeCell ref="F52:F53"/>
    <mergeCell ref="H52:H53"/>
    <mergeCell ref="M54:M55"/>
    <mergeCell ref="J73:J83"/>
    <mergeCell ref="A140:A141"/>
    <mergeCell ref="A119:A120"/>
    <mergeCell ref="F23:F28"/>
    <mergeCell ref="H23:H28"/>
    <mergeCell ref="J23:J28"/>
    <mergeCell ref="L23:L28"/>
    <mergeCell ref="F32:F33"/>
    <mergeCell ref="H32:H33"/>
    <mergeCell ref="J32:J33"/>
    <mergeCell ref="L32:L33"/>
    <mergeCell ref="F44:F45"/>
    <mergeCell ref="H44:H45"/>
    <mergeCell ref="J44:J45"/>
    <mergeCell ref="L44:L45"/>
    <mergeCell ref="F48:F51"/>
    <mergeCell ref="H48:H51"/>
    <mergeCell ref="J48:J51"/>
    <mergeCell ref="L48:L51"/>
    <mergeCell ref="L56:L61"/>
    <mergeCell ref="J29:J31"/>
    <mergeCell ref="L29:L31"/>
    <mergeCell ref="J34:J37"/>
    <mergeCell ref="A121:A122"/>
    <mergeCell ref="G73:G83"/>
    <mergeCell ref="D13:E13"/>
    <mergeCell ref="F13:G13"/>
    <mergeCell ref="H13:I13"/>
    <mergeCell ref="J13:K13"/>
    <mergeCell ref="L13:M13"/>
    <mergeCell ref="A12:M12"/>
    <mergeCell ref="G19:G20"/>
    <mergeCell ref="G21:G22"/>
    <mergeCell ref="I19:I20"/>
    <mergeCell ref="K19:K20"/>
    <mergeCell ref="M19:M20"/>
    <mergeCell ref="A13:A14"/>
    <mergeCell ref="B13:B14"/>
    <mergeCell ref="C13:C14"/>
    <mergeCell ref="F21:F22"/>
    <mergeCell ref="H21:H22"/>
    <mergeCell ref="J21:J22"/>
    <mergeCell ref="L21:L22"/>
    <mergeCell ref="F19:F20"/>
    <mergeCell ref="H19:H20"/>
    <mergeCell ref="J19:J20"/>
    <mergeCell ref="L19:L20"/>
    <mergeCell ref="B16:M16"/>
    <mergeCell ref="I21:I22"/>
    <mergeCell ref="K21:K22"/>
    <mergeCell ref="M21:M22"/>
    <mergeCell ref="I46:I47"/>
    <mergeCell ref="K46:K47"/>
    <mergeCell ref="M46:M47"/>
    <mergeCell ref="I44:I45"/>
    <mergeCell ref="K44:K45"/>
    <mergeCell ref="M44:M45"/>
    <mergeCell ref="K34:K37"/>
    <mergeCell ref="M34:M37"/>
    <mergeCell ref="K32:K33"/>
    <mergeCell ref="M32:M33"/>
    <mergeCell ref="J46:J47"/>
    <mergeCell ref="L46:L47"/>
    <mergeCell ref="L34:L37"/>
    <mergeCell ref="I34:I37"/>
    <mergeCell ref="I32:I33"/>
    <mergeCell ref="K29:K31"/>
    <mergeCell ref="M29:M31"/>
    <mergeCell ref="I23:I28"/>
    <mergeCell ref="K23:K28"/>
    <mergeCell ref="M23:M28"/>
    <mergeCell ref="M48:M51"/>
    <mergeCell ref="K48:K51"/>
    <mergeCell ref="G40:G43"/>
    <mergeCell ref="H40:H43"/>
    <mergeCell ref="I40:I43"/>
    <mergeCell ref="F40:F43"/>
    <mergeCell ref="I29:I31"/>
    <mergeCell ref="G23:G28"/>
    <mergeCell ref="G29:G31"/>
    <mergeCell ref="G32:G33"/>
    <mergeCell ref="G34:G37"/>
    <mergeCell ref="G44:G45"/>
    <mergeCell ref="G46:G47"/>
    <mergeCell ref="G48:G51"/>
    <mergeCell ref="H46:H47"/>
    <mergeCell ref="J40:J43"/>
    <mergeCell ref="K40:K43"/>
    <mergeCell ref="L40:L43"/>
    <mergeCell ref="M40:M43"/>
    <mergeCell ref="F29:F31"/>
    <mergeCell ref="H29:H31"/>
    <mergeCell ref="F34:F37"/>
    <mergeCell ref="H34:H37"/>
    <mergeCell ref="F46:F47"/>
    <mergeCell ref="I48:I51"/>
    <mergeCell ref="I52:I53"/>
    <mergeCell ref="I73:I83"/>
    <mergeCell ref="G84:G88"/>
    <mergeCell ref="I84:I88"/>
    <mergeCell ref="H62:H65"/>
    <mergeCell ref="G56:G61"/>
    <mergeCell ref="G62:G65"/>
    <mergeCell ref="I62:I65"/>
    <mergeCell ref="H71:H72"/>
    <mergeCell ref="G71:G72"/>
    <mergeCell ref="J52:J53"/>
    <mergeCell ref="F142:F144"/>
    <mergeCell ref="H142:H144"/>
    <mergeCell ref="K73:K83"/>
    <mergeCell ref="J142:J144"/>
    <mergeCell ref="G142:G144"/>
    <mergeCell ref="F134:F137"/>
    <mergeCell ref="H134:H137"/>
    <mergeCell ref="J134:J137"/>
    <mergeCell ref="F62:F65"/>
    <mergeCell ref="F71:F72"/>
    <mergeCell ref="F73:F83"/>
  </mergeCells>
  <pageMargins left="0.31496062992125984" right="0.31496062992125984" top="1.0629921259842521" bottom="0.6692913385826772" header="0.31496062992125984" footer="0.51181102362204722"/>
  <pageSetup paperSize="9" scale="45" fitToHeight="4" orientation="landscape" r:id="rId1"/>
  <rowBreaks count="1" manualBreakCount="1">
    <brk id="1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 АЖК</vt:lpstr>
      <vt:lpstr>'НА САЙТ АЖК'!Заголовки_для_печати</vt:lpstr>
      <vt:lpstr>'НА САЙТ АЖК'!Область_печати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</cp:lastModifiedBy>
  <cp:lastPrinted>2021-10-26T05:07:14Z</cp:lastPrinted>
  <dcterms:created xsi:type="dcterms:W3CDTF">2019-10-29T01:57:16Z</dcterms:created>
  <dcterms:modified xsi:type="dcterms:W3CDTF">2021-10-26T08:56:20Z</dcterms:modified>
</cp:coreProperties>
</file>