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Рабочий стол 2\Общая папка ОТО\Исполнение 2023год\По итогам 2023 года\Публичные слушания\перевод на казахский\"/>
    </mc:Choice>
  </mc:AlternateContent>
  <bookViews>
    <workbookView xWindow="0" yWindow="0" windowWidth="28575" windowHeight="12360"/>
  </bookViews>
  <sheets>
    <sheet name="Форма 21" sheetId="2" r:id="rId1"/>
    <sheet name="продолжение " sheetId="4" state="hidden" r:id="rId2"/>
    <sheet name="продолжение таблицы" sheetId="3" state="hidden" r:id="rId3"/>
  </sheets>
  <externalReferences>
    <externalReference r:id="rId4"/>
  </externalReferences>
  <definedNames>
    <definedName name="_FilterDatabase" localSheetId="0" hidden="1">'Форма 21'!$A$12:$R$350</definedName>
    <definedName name="Print_Area" localSheetId="1">'продолжение '!$C$1:$AA$24</definedName>
    <definedName name="Print_Area" localSheetId="0">'Форма 21'!$A$1:$AA$350</definedName>
    <definedName name="Print_Titles" localSheetId="0">'Форма 21'!$9:$11</definedName>
    <definedName name="_xlnm.Print_Area" localSheetId="0">'Форма 21'!$A$1:$AA$354</definedName>
  </definedNames>
  <calcPr calcId="152511"/>
</workbook>
</file>

<file path=xl/calcChain.xml><?xml version="1.0" encoding="utf-8"?>
<calcChain xmlns="http://schemas.openxmlformats.org/spreadsheetml/2006/main">
  <c r="W235" i="2" l="1"/>
  <c r="V235" i="2"/>
  <c r="O235" i="2"/>
  <c r="P235" i="2"/>
  <c r="Q235" i="2"/>
  <c r="R235" i="2"/>
  <c r="S235" i="2"/>
  <c r="T235" i="2"/>
  <c r="U235" i="2"/>
  <c r="X235" i="2"/>
  <c r="Y235" i="2"/>
  <c r="Z235" i="2"/>
  <c r="N51" i="2"/>
  <c r="M349" i="2"/>
  <c r="M348" i="2"/>
  <c r="M347" i="2"/>
  <c r="M346" i="2"/>
  <c r="M341" i="2"/>
  <c r="M340" i="2"/>
  <c r="M328" i="2"/>
  <c r="M327" i="2"/>
  <c r="M326" i="2"/>
  <c r="M325" i="2"/>
  <c r="M41" i="2"/>
  <c r="M16" i="2"/>
  <c r="M221" i="2"/>
  <c r="M133" i="2"/>
  <c r="M129" i="2"/>
  <c r="M107" i="2"/>
  <c r="M85" i="2"/>
  <c r="M63" i="2"/>
  <c r="M40" i="2"/>
  <c r="M38" i="2"/>
  <c r="M37" i="2"/>
  <c r="M35" i="2"/>
  <c r="M34" i="2"/>
  <c r="M32" i="2"/>
  <c r="M30" i="2"/>
  <c r="M29" i="2"/>
  <c r="M27" i="2"/>
  <c r="M26" i="2"/>
  <c r="M24" i="2"/>
  <c r="M21" i="2"/>
  <c r="M20" i="2"/>
  <c r="M19" i="2"/>
  <c r="M18" i="2"/>
  <c r="M15" i="2"/>
  <c r="N59" i="2"/>
  <c r="N60" i="2" l="1"/>
  <c r="M235" i="2"/>
  <c r="Q303" i="2"/>
  <c r="M14" i="2"/>
  <c r="M60" i="2" s="1"/>
  <c r="I235" i="2" l="1"/>
  <c r="I338" i="2"/>
  <c r="K282" i="2"/>
  <c r="K259" i="2" l="1"/>
  <c r="K242" i="2"/>
  <c r="K243" i="2"/>
  <c r="R60" i="2" l="1"/>
  <c r="R350" i="2" s="1"/>
  <c r="S60" i="2"/>
  <c r="S350" i="2" s="1"/>
  <c r="T60" i="2"/>
  <c r="U60" i="2"/>
  <c r="V60" i="2"/>
  <c r="V350" i="2" s="1"/>
  <c r="W60" i="2"/>
  <c r="W350" i="2" s="1"/>
  <c r="X60" i="2"/>
  <c r="X350" i="2" s="1"/>
  <c r="Y60" i="2"/>
  <c r="Y350" i="2" s="1"/>
  <c r="Z60" i="2"/>
  <c r="M338" i="2" l="1"/>
  <c r="M324" i="2"/>
  <c r="M236" i="2"/>
  <c r="M303" i="2"/>
  <c r="J60" i="2"/>
  <c r="J235" i="2"/>
  <c r="J324" i="2"/>
  <c r="J338" i="2"/>
  <c r="M350" i="2" l="1"/>
  <c r="J285" i="2"/>
  <c r="J275" i="2"/>
  <c r="J265" i="2"/>
  <c r="J241" i="2"/>
  <c r="J238" i="2"/>
  <c r="J299" i="2"/>
  <c r="J288" i="2"/>
  <c r="J236" i="2" l="1"/>
  <c r="J312" i="2"/>
  <c r="J311" i="2"/>
  <c r="J310" i="2"/>
  <c r="J303" i="2" s="1"/>
  <c r="K14" i="2"/>
  <c r="K21" i="2"/>
  <c r="K20" i="2"/>
  <c r="K19" i="2"/>
  <c r="K16" i="2"/>
  <c r="K18" i="2"/>
  <c r="K348" i="2"/>
  <c r="N303" i="2" l="1"/>
  <c r="J350" i="2"/>
  <c r="I60" i="2"/>
  <c r="I324" i="2" l="1"/>
  <c r="K349" i="2"/>
  <c r="K346" i="2"/>
  <c r="K347" i="2"/>
  <c r="K345" i="2"/>
  <c r="K343" i="2" l="1"/>
  <c r="K341" i="2"/>
  <c r="K340" i="2"/>
  <c r="K336" i="2"/>
  <c r="K337" i="2"/>
  <c r="K335" i="2"/>
  <c r="K328" i="2"/>
  <c r="K326" i="2"/>
  <c r="K327" i="2"/>
  <c r="K325" i="2"/>
  <c r="I305" i="2"/>
  <c r="I303" i="2" s="1"/>
  <c r="I266" i="2"/>
  <c r="I238" i="2"/>
  <c r="I236" i="2" s="1"/>
  <c r="K133" i="2"/>
  <c r="K51" i="2"/>
  <c r="K59" i="2"/>
  <c r="I350" i="2" l="1"/>
  <c r="L15" i="4"/>
  <c r="Y13" i="4"/>
  <c r="Y15" i="4" s="1"/>
  <c r="X13" i="4"/>
  <c r="X15" i="4" s="1"/>
  <c r="W13" i="4"/>
  <c r="W15" i="4" s="1"/>
  <c r="V13" i="4"/>
  <c r="V15" i="4" s="1"/>
  <c r="U13" i="4"/>
  <c r="U15" i="4" s="1"/>
  <c r="T13" i="4"/>
  <c r="T15" i="4" s="1"/>
  <c r="S13" i="4"/>
  <c r="S15" i="4" s="1"/>
  <c r="R13" i="4"/>
  <c r="R15" i="4" s="1"/>
  <c r="Q13" i="4"/>
  <c r="P13" i="4"/>
  <c r="O13" i="4"/>
  <c r="N13" i="4"/>
  <c r="I13" i="4"/>
  <c r="J10" i="4"/>
  <c r="J13" i="4" s="1"/>
  <c r="J15" i="4" s="1"/>
  <c r="M9" i="4"/>
  <c r="K9" i="4"/>
  <c r="M8" i="4"/>
  <c r="K8" i="4"/>
  <c r="K10" i="4" l="1"/>
  <c r="K13" i="4" s="1"/>
  <c r="I15" i="4"/>
  <c r="K15" i="4" s="1"/>
  <c r="N15" i="4"/>
  <c r="P15" i="4"/>
  <c r="Q15" i="4"/>
  <c r="O15" i="4"/>
  <c r="M10" i="4"/>
  <c r="M13" i="4" s="1"/>
  <c r="M15" i="4" l="1"/>
  <c r="K305" i="2"/>
  <c r="K306" i="2"/>
  <c r="K307" i="2"/>
  <c r="K308" i="2"/>
  <c r="K309" i="2"/>
  <c r="K310" i="2"/>
  <c r="K312" i="2"/>
  <c r="K314" i="2"/>
  <c r="K315" i="2"/>
  <c r="K304" i="2"/>
  <c r="K237" i="2" l="1"/>
  <c r="K238" i="2"/>
  <c r="K239" i="2"/>
  <c r="K240" i="2"/>
  <c r="K241" i="2"/>
  <c r="K244" i="2"/>
  <c r="K245" i="2"/>
  <c r="K246" i="2"/>
  <c r="K247" i="2"/>
  <c r="K248" i="2"/>
  <c r="K249" i="2"/>
  <c r="K250" i="2"/>
  <c r="K251" i="2"/>
  <c r="K252" i="2"/>
  <c r="K253" i="2"/>
  <c r="K254" i="2"/>
  <c r="K255" i="2"/>
  <c r="K256" i="2"/>
  <c r="K257" i="2"/>
  <c r="K258" i="2"/>
  <c r="K260" i="2"/>
  <c r="K261" i="2"/>
  <c r="K262" i="2"/>
  <c r="K263" i="2"/>
  <c r="K264" i="2"/>
  <c r="K265" i="2"/>
  <c r="K266" i="2"/>
  <c r="K267" i="2"/>
  <c r="K268" i="2"/>
  <c r="K269" i="2"/>
  <c r="K270" i="2"/>
  <c r="K271" i="2"/>
  <c r="K272" i="2"/>
  <c r="K273" i="2"/>
  <c r="K274" i="2"/>
  <c r="K275" i="2"/>
  <c r="K276" i="2"/>
  <c r="K277" i="2"/>
  <c r="K278" i="2"/>
  <c r="K279" i="2"/>
  <c r="K280" i="2"/>
  <c r="K281" i="2"/>
  <c r="K283" i="2"/>
  <c r="K284" i="2"/>
  <c r="K285" i="2"/>
  <c r="K286" i="2"/>
  <c r="K287" i="2"/>
  <c r="K288" i="2"/>
  <c r="K289" i="2"/>
  <c r="K290" i="2"/>
  <c r="K291" i="2"/>
  <c r="K292" i="2"/>
  <c r="K293" i="2"/>
  <c r="K294" i="2"/>
  <c r="K295" i="2"/>
  <c r="K296" i="2"/>
  <c r="K297" i="2"/>
  <c r="K298" i="2"/>
  <c r="K299" i="2"/>
  <c r="K300" i="2"/>
  <c r="K301" i="2"/>
  <c r="K302" i="2"/>
  <c r="K236" i="2" l="1"/>
  <c r="L350" i="2" l="1"/>
  <c r="N236" i="2"/>
  <c r="N235" i="2"/>
  <c r="K221" i="2"/>
  <c r="K129" i="2"/>
  <c r="K107" i="2"/>
  <c r="K85" i="2"/>
  <c r="K63" i="2"/>
  <c r="Q60" i="2"/>
  <c r="P60" i="2"/>
  <c r="O60" i="2"/>
  <c r="N350" i="2"/>
  <c r="K41" i="2"/>
  <c r="K40" i="2"/>
  <c r="K38" i="2"/>
  <c r="K37" i="2"/>
  <c r="K35" i="2"/>
  <c r="K34" i="2"/>
  <c r="K32" i="2"/>
  <c r="K30" i="2"/>
  <c r="K29" i="2"/>
  <c r="K27" i="2"/>
  <c r="K26" i="2"/>
  <c r="K24" i="2"/>
  <c r="K15" i="2"/>
  <c r="Q350" i="2" l="1"/>
  <c r="O350" i="2"/>
  <c r="K60" i="2"/>
  <c r="P350" i="2"/>
  <c r="K235" i="2"/>
  <c r="H11" i="3" l="1"/>
  <c r="G11" i="3"/>
  <c r="F11" i="3"/>
  <c r="E11" i="3"/>
  <c r="D11" i="3"/>
  <c r="C11" i="3"/>
  <c r="B11" i="3"/>
  <c r="A11" i="3"/>
  <c r="K350" i="2"/>
</calcChain>
</file>

<file path=xl/sharedStrings.xml><?xml version="1.0" encoding="utf-8"?>
<sst xmlns="http://schemas.openxmlformats.org/spreadsheetml/2006/main" count="1167" uniqueCount="665">
  <si>
    <t>№п/п</t>
  </si>
  <si>
    <t>заемные</t>
  </si>
  <si>
    <t>Наименование регулируемых услуг (товаров, работ) и обслуживаемая территория</t>
  </si>
  <si>
    <t>Наименование мероприятий</t>
  </si>
  <si>
    <t>Количество в натуральных показателях</t>
  </si>
  <si>
    <t>план</t>
  </si>
  <si>
    <t>факт</t>
  </si>
  <si>
    <t>Период предоставления услуги в рамках инвестиционной программы (проекта)</t>
  </si>
  <si>
    <t>План</t>
  </si>
  <si>
    <t>Факт</t>
  </si>
  <si>
    <t>причины отклонения</t>
  </si>
  <si>
    <t>Разъяснение причин отклонения достигнутых фактических показателей от показателей в утвержденной инвестиционной программе (проекте)</t>
  </si>
  <si>
    <t>Оценка повышения качества и надежности предоставляемых регулируемых услуг (товаров, работ)</t>
  </si>
  <si>
    <t>Улучшение производственных показателей, объем передачи электроэнергии (тыс.кВтч)</t>
  </si>
  <si>
    <t>Снижение износа (физического) основных фондов (активов), %, по годам реализации в зависимости от утвержденной инвестиционной программы (проекта)</t>
  </si>
  <si>
    <t>Снижение потерь, %, по годам реализации в зависимости  от утвержденной  инвестиционной программы (проекта)</t>
  </si>
  <si>
    <t>Снижение аварийности, по годам реализации в зависимости  от утвержденной  инвестиционной программы (проекта)</t>
  </si>
  <si>
    <t>факт прошлого года</t>
  </si>
  <si>
    <t>факт текущего года</t>
  </si>
  <si>
    <t>Информация о плановых и фактических объемах предоставления регулируемых услуг (товаров, работ)</t>
  </si>
  <si>
    <t>Сумма инвестиционной программы (проекта)</t>
  </si>
  <si>
    <t>собственные средства</t>
  </si>
  <si>
    <t>Амортизация</t>
  </si>
  <si>
    <t>Прибыль</t>
  </si>
  <si>
    <t>Информация о фактических  условиях и размерах финансирования инвестиционной программы (проекта), тыс. тенге</t>
  </si>
  <si>
    <t>ВСЕГО:</t>
  </si>
  <si>
    <t>Единица измерения</t>
  </si>
  <si>
    <t>(наименование субъекта естественной монополии, вид деятельности)</t>
  </si>
  <si>
    <t>компл.</t>
  </si>
  <si>
    <t>км</t>
  </si>
  <si>
    <t>Отчет о прибылях и убытках</t>
  </si>
  <si>
    <t>шт</t>
  </si>
  <si>
    <t>Экспертиза</t>
  </si>
  <si>
    <t>Заключение экспертизы</t>
  </si>
  <si>
    <t>Алматинская область</t>
  </si>
  <si>
    <t>Увеличение уставного капитала</t>
  </si>
  <si>
    <t>2021-2023</t>
  </si>
  <si>
    <t>Итого по г.Алматы</t>
  </si>
  <si>
    <t>в приложении к настоящему отчету</t>
  </si>
  <si>
    <t>По итогам  2021 года объемы передачи электроэнергии по сетям АО «АЖК»    составили   7 649,687 млн.кВт.час,    что   больше  объемов  2020 года.
(6 837,774 млн.кВт.час) на 812 млн.кВт.час или 11,87%.
На увеличение объемов передачи электроэнергии в 2021 году повлияли следующие факторы:
- В связи пандемии COVID-19 в 2020 году произошло снижение объемов передачи электроэнергии по сетям АО «АЖК», но, начиная с 2021 года ослабления ограничительных мероприятий и карантина пандемии COVID-19 по сравнению с прошлым годом привело к росту потребления электроэнергии в Республике Казахстан и, в том числе в Алматинском регионе.
- остальной прирост – 2% - за счет снижения потерь электроэнергии в сетях АЖК и оживления экономики в Казахстане на 2-3% при естественном приросте.
Принимая во внимание развитие экономики Республики Казахстан и, в частности, Алматинского региона, объемы электропотребления в зоне ответственности АО «АЖК» и, соответственно, объемы передачи и электроэнергии по сетям АО «АЖК» будут неуклонно увеличиваться. На снижение электропотребления могут повлиять форс-мажорные обстоятельства, непреодолимой силы, как например мировой экономический финансовый кризис 2009 года и пандемия COVID-19 в 2020.</t>
  </si>
  <si>
    <t>ИВД</t>
  </si>
  <si>
    <t>по г. Алматы</t>
  </si>
  <si>
    <t>Форма 21</t>
  </si>
  <si>
    <t>продолжение таблицы</t>
  </si>
  <si>
    <t>Информация о сопоставлении фактических показателей исполнения инвестиционной программы (проекта) с показателями, утвержденными в инвестиционной программе (проекте)</t>
  </si>
  <si>
    <t xml:space="preserve">Приказом Министра энергетики Республики Казахстан от 16 сентября 2020 года № 311 утверждена «Методика расчета уровня износа основных средств энергопередающих организаций» (далее-Методика), где в соответствии с пунктом 4 главы «Цели и задачи освидетельствования и периодичность его проведения и продления паркового ресурса»  АО «АЖК» была поставлена задача о необходимом пересчете износа основных средств. 
На основании вышеизложенного заключен договор №576702/2021/1 от 09.07.2021г. с ТОО «Багалау Консалтинг» для оценки износа основного оборудования АО «АЖК». Общий физический износ основных фондов электрических сетей АО «АЖК» составил 93,34%. Из них износ составляет ВЛ-91,5%, КЛ 76,4% и ПС и ТП -111,93%.
Расчёт физического износа основных фондов электрических сетей по новой Методике показывает, что значение износа может оказаться больше 100%. Это означает, что учитывается реальный уровень износа электросетевого оборудования по сравнению с традиционным методом оценки износа, когда срок службы превышал срок службы оборудования, износ составлял не более 100%.
Парковый ресурс основного оборудования, несмотря на увеличение количества ремонтов и размеров инвестиций, остаётся достаточно высоким и отражает высокий уровень изношенности оборудования. 
Как показывает анализ расчетов физического износа электросетевого оборудования АО «АЖК» по годам ввода в эксплуатацию, ЛЭП 6кВ и 10кВ эксплуатируются более срока нормативной службы, что свидетельствует об изношенности основных средств. </t>
  </si>
  <si>
    <t>В соответствии с совместным приказом ДКРЕМ ЗК МНЭ РК по городу Алматы № 63-ОД от 20 сентября 2021 года и ДКРЕМ ЗК МНЭ РК по Алматинской области № 199-ОД от 20 сентября 2021 «Об утверждении тарифа и тарифной сметы на услуги акционерного общества «Алатау Жарык Компаниясы» по передаче электрической энергии» нормативные потери электроэнергии в сетях АО «АЖК» на 2021 год определен в размере 12,90%.          Фактические потери электроэнергии в сетях АО «АЖК» за 2021 год составили 11,92%
АО «АЖК» является энергопередающей организацией, для которой одной из основных задач в области энергосбережения является снижение потерь электроэнергии в электрических сетях АО «АЖК». Для этого в АО «АЖК» постоянно разрабатываются и выполняются планы по снижению потерь электроэнергии и программы энергосбережения и энергоэффективности. 
В целях реализации Закона Республики Казахстан от 25 декабря 1997 года №210-1 «Об энергосбережении» и во исполнении Послания Президента РК народу Казахстана от 02 февраля 2010г., в АО «АЖК» в 2020 году разработана и утверждена Приказом АО «АЖК» №099-п от 12.06.2020г. «Программа энергосбережения и повышения энергоэффективности в электрических сетях АО «АЖК» на 2020-2024гг.» (далее Программа). 
Как один из пунктов Программы, в 2020 году в АО «АЖК» был утвержден «План организационно-технических мероприятий снижению технических потерь электроэнергии в АО «АЖК» на 2020-2024гг. »
В результате выполнения организационно-технических мероприятий за 2021 год, снижение потерь электроэнергии в сетях АО «АЖК» составило 6602,940 тыс.кВт.ч. 
Постоянное проведение мероприятий по снижению потерь электроэнергии привело к снижению фактических потерь электроэнергии в сети АО «АЖК» с 28,32% в 2002 году до 11,92% в 2021 году. При этом сверхнормативные потери электроэнергии в сети АО «АЖК» отсутствуют с 2012 года.</t>
  </si>
  <si>
    <t>В 2021 году аварий и отказов I-степени в электрических сетях АО АЖК не было. Произошло 1135 отказов  II-степени по сравнению с 1137 отказами в 2020г. (уменьшение на 0,17%) с аварийным недоотпуском  электроэнергии   506,6 тыс. кВт.ч. против 420,1 тыс. кВт.ч. в 2020г. (увеличение на 20%). 
Состояние аварийности за 12 месяцев 2021 год в электрических сетях АО АЖК выглядит следующим образом (сравнение с аналогичным периодом 2020 года): 
В транспортных сетях 35кВ и выше (в черте города) произошло 51 отказов II степени,
уменьшение на 3 или 5,5%. 
В транспортных сетях 35кВ и выше (по области) произошло 52 отказов II степени,
увеличение на 8 или 18%. 
В кабельных сетях города на КЛ-6/10кВ произошло 1032 отказа II степени,  
уменьшение на 7 или 0,6%.</t>
  </si>
  <si>
    <t>Председатель Правления</t>
  </si>
  <si>
    <t>Управляющий директор по капитальному строительству</t>
  </si>
  <si>
    <t>Начальник Управления перспективного развития</t>
  </si>
  <si>
    <t>Асылов А.Н.</t>
  </si>
  <si>
    <t>Ибраимханов Д.Е.</t>
  </si>
  <si>
    <t>Жакупбеков Н.Е.</t>
  </si>
  <si>
    <t>Первый заместитель Председателя Правления - Главный инженер</t>
  </si>
  <si>
    <t>Сағындықов Б.Қ.</t>
  </si>
  <si>
    <t xml:space="preserve">Реконструкция и новое строительство электрических сетей 10-6-0,4 кВ , замена перегруженных и отработавщих нормативный срок КЛ для повышения надежности по РЭС-6 </t>
  </si>
  <si>
    <t>Проведение комплексной вневедомственной экспертизы по рабочему проекту «Реконструкция и новое строительство электрических сетей 6-10 кВ по РЭС-1, РЭС-2, РЭС-4, РЭС-5, РЭС-6, РЭС-7 замена перегруженных и отработавших нормативный срок КЛ для повышения надежности электроснабжения»</t>
  </si>
  <si>
    <t xml:space="preserve">АО "АЖК" является региональной электросетевой компанией на юге Республики Казахстан по передаче и распределению электрической энергии, эксплуатации электрических сетей и подстанций. 
Приказом Агентства РК по регулированию естественных монополий от 24 января 2005 года № 16-ОД АО "АЖК" включено в республиканский раздел Государственного регистра субъектов естественных монополии по предоставлению услуг передачи и распределения электрической энергии. 
 Площадь территории обслуживания -111 731 кв/км </t>
  </si>
  <si>
    <t>Проведение комплексной вневедомственной экспертизы по рабочему проекту "Реконструкция ПС-220/110/10 кВ №7А "АХБК"</t>
  </si>
  <si>
    <t>2022-2023</t>
  </si>
  <si>
    <t>Приобретение оборудования для реконструкции ТП -7 шт.</t>
  </si>
  <si>
    <t>Согласно Правилам определения стоимости работ по проведению комлексной вневедомственной экспертизы проектов строительства объектов (Приказ и.о. Министра национальной экономики Республики Казахстан от 21 декабря 2015 года № 780) стоимость проведения комплексной вневедомственной экспертизы проектов строительства объектов устанавливается по формуле с учетом МРПэ - значение месячного расчетного показателя на дату заключения договора на проведение экспертизы и МРПп - значение месячного расчетного показателя на дату определения стоимости проектных работ.  Ранее МРПп брался по состоянию на 2021 год, также пересмотрена стоимость ПИР с учетом цен 2022 года, соответственно пересмотрена стоимость с учетом МРПп и цен 2022года.</t>
  </si>
  <si>
    <t>Приобретение муфт - 23 шт.</t>
  </si>
  <si>
    <t>Монтаж трансформатора - 1 шт.</t>
  </si>
  <si>
    <t>Информация о сопоставлении фактических показателей исполнения инвестиционной программы (проекта) с показателями, утвержденными в инвестиционной программе (проекте)*</t>
  </si>
  <si>
    <t>отклонение</t>
  </si>
  <si>
    <t>Сагымбеков Ж. Б.</t>
  </si>
  <si>
    <t>Управляющий директор по строительству и ремонту</t>
  </si>
  <si>
    <t>Әбділдабеков Ж. М.</t>
  </si>
  <si>
    <t>Заместитель Председателя Правления - Главный инженер</t>
  </si>
  <si>
    <t>2017-2023</t>
  </si>
  <si>
    <t>метр</t>
  </si>
  <si>
    <t>Модем</t>
  </si>
  <si>
    <t>Процессор</t>
  </si>
  <si>
    <t>Термосигнализатор</t>
  </si>
  <si>
    <t>Лицензии Microsoft Visio 24шт</t>
  </si>
  <si>
    <t>28.1</t>
  </si>
  <si>
    <t>28.2</t>
  </si>
  <si>
    <t>28.3</t>
  </si>
  <si>
    <t>28.4</t>
  </si>
  <si>
    <t>28.5</t>
  </si>
  <si>
    <t>28.6</t>
  </si>
  <si>
    <t>28.7</t>
  </si>
  <si>
    <t>28.8</t>
  </si>
  <si>
    <t>28.9</t>
  </si>
  <si>
    <t>28.10</t>
  </si>
  <si>
    <t>28.11</t>
  </si>
  <si>
    <t>28.12</t>
  </si>
  <si>
    <t>28.13</t>
  </si>
  <si>
    <t>28.14</t>
  </si>
  <si>
    <t>28.15</t>
  </si>
  <si>
    <t>28.16</t>
  </si>
  <si>
    <t>28.17</t>
  </si>
  <si>
    <t>28.18</t>
  </si>
  <si>
    <t>10,90%</t>
  </si>
  <si>
    <t xml:space="preserve"> По итогам  2023 года объемы передачи электроэнергии по сетям АО «АЖК»  составили 8 686 187,648 тыс.кВт.час, что больше объемов 2022 года (8 159 232,481 тыс.кВт.час) на 526 955,167 тыс.кВт.час или 6,46%. 
На увеличение объемов передачи электроэнергии в 2023 году по отношению к 2022 году повлияли следующие факторы: 
 1. На увеличение объемов передачи по итогам 2023 года повлияла чрезвычайная ситуация в стране в январе 2022 года, где произошло резкое снижение потребления в связи с январскими событиями. В январе 2023 года по сравнению с прошлым годом произошло увеличение передачи на 20,37% по отношению к аналогичному месяцу прошлого года. 
 2. Температурный фактор. Поскольку основным потребителем услуги по передаче электроэнергии по сетям АО «АЖК» является ТОО «АлматыЭнергоСбыт» (около 84% от общего объема передачи), потребление которого характеризуется бытовой, мелкомоторной нагрузкой и полностью отсутствием больших производств, потребление Алматинского энергоузла напрямую зависит от температуры наружного воздуха. За 2023 год среднегодовая температура наружного воздуха (+12,0 град) была аналогично температуре наружного воздуха 2022 года (+12,0 град). Зависимость потребления электроэнергии от температуры оценочно: при уменьшении на 1 градус температуры происходит увеличение потребления на 1,5-2% и наоборот. Однако, более холодная зима и жаркое лето 2023 года по сравнению с 2022 годом привели к увеличению потребления.                                                                                                                                                                                                                                                                                      3. В энергетике РК нормальный прирост при стабильном развитии экономики из года в год составляет 3-4%. Так как Алматинский энергорегион является самым крупнейшим городом в стране и как крупнейший мегаполис с наибольшим населением с образовательными центрами республики, где сосредоточен значительный человеческий капитал, расположено большинство многочисленных достопримечательностей, исторических памятников культуры и истории, в контрастной архитектуре города – от старинных зданий до суперсовременных высотных комплексов, потребность в электроэнергии все больше увеличивается из года в год.
</t>
  </si>
  <si>
    <t xml:space="preserve">   АО «АЖК» является энергопередающей организацией, для которой одной из основных задач в области энергосбережения является снижение потерь электроэнергии в электрических сетях АО «АЖК». Для этого в АО «АЖК» постоянно разрабатываются и выполняются планы по снижению потерь электроэнергии и программы энергосбережения и энергоэффективности. 
В целях реализации Закона Республики Казахстан от 25 декабря 1997 года №210-1 «Об энергосбережении» и во исполнении Послания Президента РК народу Казахстана от 02 февраля 2010г., в АО «АЖК» в 2020 году разработана и утверждена Приказом АО «АЖК» №099-п от 12.06.2020г. «Программа энергосбережения и повышения энергоэффективности в электрических сетях АО «АЖК» на 2020-2024гг.» (далее Программа). 
   Как один из пунктов Программы, в 2020 году в АО «АЖК» был утвержден «План организационно-технических мероприятий снижению технических потерь электроэнергии в АО «АЖК» на 2020-2024гг. основными пунктами которого являются: отключение трансформаторов в режимах малых нагрузок; отключение трансформаторов на подстанциях с сезонной нагрузкой 35-220кВ; снижение расхода электроэнергии на собственные нужды подстанций; замена проводов на перегруженных линиях; замена перегруженных и ввод в эксплуатацию дополнительных трансформаторов. Выполнение указанных мероприятий за 2023 год привели к снижению фактических потерь электроэнергии в сетях АО «АЖК» на 5 937,29 тыс.кВт.ч. 
   А также, постоянное проведение данных мероприятий по снижению потерь электроэнергии привело к снижению фактических потерь электроэнергии в сети Общества с 19,23% в 2008 году до 10,90%  по итогам 12 месяцев 2023 года (при нормативных потерях 12,79% за 12 месяцев 2023года). Сверхнормативные потери в сетях АО «АЖК» отсутствуют  начиная с 2012 года. 
</t>
  </si>
  <si>
    <t>Увеличение аварийности связано с ухудшением погодных условий в весенне-осенний период и принятием набаланс АО "АЖК" бесхозных сетей 
 За 12 месяцев 2023 года зафиксирован 1 случай отказа I-степени в электрических сетях АО АЖК. Произошло 1312 отказов II-степени по сравнению с 1120 отказами в 2022г. (увеличение на 17.1%). Состояние аварийности за 12 месяцев 2023 года в электрических сетях АО АЖК выглядит следующим образом (сравнение с аналогичным периодом 2022 года): 
В транспортных сетях 35кВ и выше (в черте города) произошло 91 отказов II степени,</t>
  </si>
  <si>
    <t>Тендерная документация была загружена на сайт закупок 15.11.2023г. 
По СЗ от УЗ №19-37705 от 22.11.2023г закупка работ отменена в связи с окончанием текущего финансового года и сроком исполнения договоров.</t>
  </si>
  <si>
    <t>Землеустроительный проект</t>
  </si>
  <si>
    <t>2019-2023</t>
  </si>
  <si>
    <t>Патч Корд SHIP Cat.5e FTP LSZH RJ-45 1 м S4025BK0100-P шнур - 17 шт.</t>
  </si>
  <si>
    <t>24</t>
  </si>
  <si>
    <t>25</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</si>
  <si>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</si>
  <si>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</si>
  <si>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</si>
  <si>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</si>
  <si>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</si>
  <si>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</si>
  <si>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</si>
  <si>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</si>
  <si>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</si>
  <si>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</si>
  <si>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</si>
  <si>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</si>
  <si>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</si>
  <si>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</si>
  <si>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</si>
  <si>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</si>
  <si>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</si>
  <si>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</si>
  <si>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</si>
  <si>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</si>
  <si>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</si>
  <si>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</si>
  <si>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</si>
  <si>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</si>
  <si>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</si>
  <si>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</si>
  <si>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</si>
  <si>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</si>
  <si>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</si>
  <si>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</si>
  <si>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</si>
  <si>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</si>
  <si>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</si>
  <si>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</si>
  <si>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</si>
  <si>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</si>
  <si>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</si>
  <si>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</si>
  <si>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</si>
  <si>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</si>
  <si>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</si>
  <si>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</si>
  <si>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</si>
  <si>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</si>
  <si>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</si>
  <si>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</si>
  <si>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</si>
  <si>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</si>
  <si>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29.1</t>
  </si>
  <si>
    <t>29.2</t>
  </si>
  <si>
    <t>29.3</t>
  </si>
  <si>
    <t>29.4</t>
  </si>
  <si>
    <t>29.5</t>
  </si>
  <si>
    <t>29.6</t>
  </si>
  <si>
    <t>29.7</t>
  </si>
  <si>
    <t>29.8</t>
  </si>
  <si>
    <t>29.9</t>
  </si>
  <si>
    <t>29.10</t>
  </si>
  <si>
    <t>29.11</t>
  </si>
  <si>
    <t>29.12</t>
  </si>
  <si>
    <t>29.13</t>
  </si>
  <si>
    <t>29.14</t>
  </si>
  <si>
    <t>29.15</t>
  </si>
  <si>
    <t>29.16</t>
  </si>
  <si>
    <t>29.17</t>
  </si>
  <si>
    <t>29.18</t>
  </si>
  <si>
    <t>м</t>
  </si>
  <si>
    <t xml:space="preserve">2023 жылғы инвестициялық бағдарламаның орындалуы жөніндегі Есеп </t>
  </si>
  <si>
    <t xml:space="preserve">(табиғи  монополия субъектісінің атауы, қызмет түрі)   </t>
  </si>
  <si>
    <t xml:space="preserve">"Алатау Жарық Компаниясы" АҚ электр энергиясын жеткізу </t>
  </si>
  <si>
    <t>Инвестициялық бағдарлама (жоба) сомасы</t>
  </si>
  <si>
    <t xml:space="preserve">Инвестициялық бағдарлама (жоба) аясында қызметтер көрсету кезеңі   </t>
  </si>
  <si>
    <t xml:space="preserve">Кірістер мен залалдар жөніндегі есеп  </t>
  </si>
  <si>
    <t>Жоспар</t>
  </si>
  <si>
    <t>Ауытқу</t>
  </si>
  <si>
    <t xml:space="preserve">  Ауытқу себептері </t>
  </si>
  <si>
    <t>Инвестициялық бағдарламаны (жобаны) қаржыландырудың нақты шарттары мен көлемдері туралы ақпарат, мың теңге</t>
  </si>
  <si>
    <t xml:space="preserve">Пайда </t>
  </si>
  <si>
    <t>меншікті қаражат</t>
  </si>
  <si>
    <t>қарыз</t>
  </si>
  <si>
    <t>Инвестициялық бағдарламаның (жобаның) орындалуының нақты көрсеткіштерін инвестициялық бағдарламада (жобада) бекітілген көрсеткіштермен салыстыру туралы ақпарат*</t>
  </si>
  <si>
    <t>Жарғылық  капиталдың ұлғаюы</t>
  </si>
  <si>
    <t>Өндірістік көрсеткіштерді жақсарту,   электр энергиясын жеткізу көлемі (мың кВтс)</t>
  </si>
  <si>
    <t xml:space="preserve">Негізгі қорлардың (активтердің) (физикалық) тозуын азайту, %, бекітілген инвестициялық бағдарламаға (жобаға) қарай іске асырылу жылдары бойынша   </t>
  </si>
  <si>
    <t>Ысыраптарды азайту,  %, бекітілген инвестициялық бағдарламаға (жобаға) қарай іске асырылу жылдары бойынша</t>
  </si>
  <si>
    <t>Апаттылықты азайту,   бекітілген инвестициялық бағдарламаға (жобаға) қарай іске асырылу жылдары бойынша</t>
  </si>
  <si>
    <t xml:space="preserve">өткен жылғы дерек  </t>
  </si>
  <si>
    <t>ағымдағы жыл дерегі</t>
  </si>
  <si>
    <t>өткен жылғы дерек</t>
  </si>
  <si>
    <t>жоспар</t>
  </si>
  <si>
    <t>дерек</t>
  </si>
  <si>
    <t xml:space="preserve">Бекітілген инвестициялық бағдарламадағы (жобадағы) көрсеткіштерден нақты қолжеткізілген  көрсеткіштердің ауытқу себептерін мәлімдеу </t>
  </si>
  <si>
    <t xml:space="preserve">Ұсынылатын реттелетін қызметтердің (тауарлардың, жұмыстардың) сапасын және сенімділігін арттыруды бағалау  </t>
  </si>
  <si>
    <t xml:space="preserve">    2023 жыл қорытындылары бойынша  «АЖК» АҚ тораптары бойынша электр энергиясын жеткізу көлемі    8 686 187,648 мың кВт.сағ. құрады, бұл  2022 жылғы көлемнен  (8 159 232,481 мың кВт.сағ.) 526 955,167 мың кВт.сағатқа немесе  6,46% көп. 
2022 жылмен салыстырғанда 2023 жылы электр энергиясын жеткізу көлемінің ұлғаюына келесі факторлар ықпал етті: 
 1. 2023 жылғы қорытындылар бойынша электр энергиясын жеткізу көлемінің ұлғаюына қаңтар оқиғасымен байланысты тұтынудың күрт төмендеуі орын алған еліміздегі 2022 жылғы қаңтардағы төтенше жағдай әсер етті. 2023 жылғы қаңтарда  өткен жылмен салыстырғанда өткен жылдың осы айына қарағанда электр энергиясын жеткізу көлемінің ұлғаюы 20,37% құрады.  
 2. Температуралық фактор. «АЖК» АҚ тораптары бойынша электр энергиясын жеткізу қызметінің негізгі тұтынушысы  тұтынуы    тұрмыстық, ұсақ моторлық жүктемемен және үлкен өндірістің толық болмауымен  сипатталатын «АлматыЭнергоСбыт» ЖШС (жеткізудің жалпы көлемінің   84% жуығы)  болып табылатындықтан, Алматы энергия торабының  тұтынуы сыртқы ауа температурасына тікелей байланысты.  2023 жылғы сыртқы ауаның жылдық  температурасы 2022 (+12,0 град) 2022 жылғы сыртқы ауа температурасына (+12,0 град.) ұқсас болды. Электр энергиясын тұтынудың ауа температурасына байланысты болуы бағаланады: температура 1 градусқа төмендегенде тұтыну  1,5-2%-ға артады және керісінше. Алайда, 2022 жылмен салыстырғанда 2023 жылғы суықтау қыс пен ыстық жаз  тұтынудың артуына әкелді.                                                                                                        3. ҚР энергетикасында  экономиканың тұрақты дамуы жағдайында жылдан жылға қалыпты өсуі 3-4% құрайды. Алматы энергиялық өңірі еліміздегі ең ірі қала және  әжептәуір адамдық капитал шоғырланған  аса көп халқы бар республиканың білім орталықтары бар,  қаланың айқындағыш сәулетінде көптеген көрікті жерлер, ескі ғимараттардан бастап суперзаманауи зәулім кешендерге дейінгі мәдени тарихи ескерткіштер орналасқан ең ірі  мегаполис болып табылатындықтан,  электр энергиясына қажеттілік    жылдан жылға арта түсуде. </t>
  </si>
  <si>
    <t xml:space="preserve">     ҚР Энергетика Министрінің 16.09.2020 жылғы бекітілген  №311 бұйрығына сәйкес "Энергия жеткізу ұйымдарының негізгі электр тораптық жабдықтарының тозуын бағалау жөніндегі әдістемелік ұсынымдар" жаңа есептеу әдісі әзірленді, осыған байланысты сараптамалық ұйым компанияның  негізгі электр тораптық жабдықтарының тозуын есептеу бойынша жұмысты орындады.  
          «АЖК АҚ негізгі электр тораптық жабдықтарының жалпы физикалық тозуы   2021 жылға   93,34% құрады.	
          «АЖК» АҚ инвестициялық бағдарламаны орындау қорытындылары бойынша   2022 жылға тозу  - 92,67% , 2023 жылға - 91,25% құрады.
         </t>
  </si>
  <si>
    <t xml:space="preserve">Реттелетін қызметтер (тауарлар, жұмыстар) ұсынудың жоспарлы және нақты көлемдері туралы ақпарат  </t>
  </si>
  <si>
    <t>№р/с</t>
  </si>
  <si>
    <t xml:space="preserve">Реттелетін қызметтер (тауарлар, жұмыстар) атауы және қызмет көрсетілетін аумақ   </t>
  </si>
  <si>
    <t xml:space="preserve">Іс-шаралар атауы  </t>
  </si>
  <si>
    <t xml:space="preserve">Өлшем бірлігі  </t>
  </si>
  <si>
    <t xml:space="preserve">Заттай көрсеткіштердегі мөлшер К </t>
  </si>
  <si>
    <t xml:space="preserve"> Алматы қ. бойыннша</t>
  </si>
  <si>
    <t xml:space="preserve">  "Трансформаторларды КРУН-10кВ бар 2х63МВА-ға ауыстырумен  №46А "Шоссейная" 110 кВ ҚС қайта құрылымдау " ЖСҚ әзірлеу </t>
  </si>
  <si>
    <t xml:space="preserve">  "Трансформаторларды КРУН-10кВ бар 2х63МВА-ға ауыстырумен  №46А "Шоссейная" 110 кВ ҚСқайта құрылымдау " жұмыс жобасы бойынша ведомстводан тыс кешенді сараптама жүргізу  </t>
  </si>
  <si>
    <t xml:space="preserve">  №65А"Ремстройтехника" ҚС бастап  36А "Мраморный завод" ҚС №2 тіреуіне дейін 35-КЖ қайта құрылымдау " </t>
  </si>
  <si>
    <t xml:space="preserve">  "Қолданыстағы сымды композиттіге ауыстырумен  №103А/104А 110кВ ЭЖЖ қайта құрылымдау " ЖСҚ әзірлеу  </t>
  </si>
  <si>
    <t xml:space="preserve">  "10-6-0,4кВ электр тораптарын қайта құрылымдау және жаңасын салу, 1-ЭТА бойынша сенімділігін арттыру үшін шамадан тыс жүктемелі және нормативтік мерзімін өтеген КЖ ауыстыру" ЖСҚ түзету  </t>
  </si>
  <si>
    <t xml:space="preserve">  "10-6-0,4кВ электр тораптарын қайта құрылымдау және жаңасын салу, 1-ЭТА бойынша сенімділігін арттыру үшін шамадан тыс жүктемелі және нормативтік мерзімін өтеген КЖ ауыстыру" жұмыс жобасы бойынша ведомстводан тыс кешенді сараптама жүргізу  </t>
  </si>
  <si>
    <t xml:space="preserve"> "2-ЭТА бойынша10-6-0,4кВ электр тораптарын қайта құрылымдау және жаңасын салу,  сенімділігін арттыру үшін шамадан тыс жүктемелі және нормативтік мерзімін өтеген КЖ ауыстыру</t>
  </si>
  <si>
    <t xml:space="preserve"> "4-ЭТА бойынша10-6-0,4кВ электр тораптарын қайта құрылымдау және жаңасын салу,  сенімділігін арттыру үшін шамадан тыс жүктемелі және нормативтік мерзімін өтеген КЖ ауыстыру</t>
  </si>
  <si>
    <t xml:space="preserve"> "6-ЭТА бойынша10-6-0,4кВ электр тораптарын қайта құрылымдау және жаңасын салу,  сенімділігін арттыру үшін шамадан тыс жүктемелі және нормативтік мерзімін өтеген КЖ ауыстыру" ЖСҚ түзету   </t>
  </si>
  <si>
    <t xml:space="preserve"> "1-ЭТА, 2-ЭТА, 4-ЭТА, 5-ЭТА, 6-ЭТА, 7-ЭТА бойынша 6-10 кВ электр тораптарын қайта құрылымдау және жаңасын салу,  сенімділігін арттыру үшін шамадан тыс жүктемелі және нормативтік мерзімін өтеген КЖ ауыстыру" ҚМЖ </t>
  </si>
  <si>
    <t>1203-ТҚС 151А ҚС" 10 кВ КЖ төсеу</t>
  </si>
  <si>
    <t xml:space="preserve"> 5041-ТҚС 6кВ-ӘЖ №1 тіреу-24-БП" 10кВ-КЖ төсеу </t>
  </si>
  <si>
    <t xml:space="preserve"> "БСМП" 2077-ТҚС сенімді электрмен жабдықтау схемасын әзірлеу (1 санатты тұтынушы)  </t>
  </si>
  <si>
    <t xml:space="preserve"> 42-БП 6кВ электр тораптарын 10кВ жоғарылатылған кернеуге ауыстыру.  Қолданыстағы КЖ ауыстыру</t>
  </si>
  <si>
    <t xml:space="preserve"> "42-БП 6кВ электр тораптарын 10кВ жоғарылатылған кернеуге ауыстыру.  Қолданыстағы КЖ ауыстыру" жұмыс жобасы бойынша ведомстводан тыс кешенді сараптама жүргізу  </t>
  </si>
  <si>
    <t xml:space="preserve">  "Райымбек" 151А ҚС бастап 41-БП с.2 дейін 10кВ-КЖ төсеу</t>
  </si>
  <si>
    <t xml:space="preserve">  "6 кВ тораптарды  №6А-ҚС, №3А-ҚС-ға (№168А-ҚС)10кВ жоғарылатылған кернеуге ауыстыру (2-кезең)» жұмыс жобасы бойынша ведомстводан тыс кешенді сараптама жүргізу </t>
  </si>
  <si>
    <t xml:space="preserve">  "6-ЭТА бойынша10-6-0,4кВ электр тораптарын қайта құрылымдау және жаңасын салу,  сенімділігін арттыру үшін шамадан тыс жүктемелі және нормативтік мерзімін өтеген КЖ ауыстыру" жұмыс жобасы бойынша ведомстводан тыс кешенді сараптама жүргізу </t>
  </si>
  <si>
    <t xml:space="preserve">  Қолданыстағы 5А-ҚС, ПС-17А-ҚС және  132А-ҚС-дан жүктемелердің бір бөлігін жаңадан салынған "Отырар"110/10-ҚС-ға ауыстыру</t>
  </si>
  <si>
    <t xml:space="preserve">Облыстық ЭТА ҚС және қаланың БП электр энергиясын коммерциялық есепке алудың автоматтандырылған жүйесін әзірлеу,  «АЖК АҚ ЖЭТА, ТЭТА-да телемеханика және байланыс жүйелерін орнатумен қолданыстағы  диспетчерлеу жүйелерін кеңейту </t>
  </si>
  <si>
    <t>Облыстық ЭТА ҚС және қаланың БП электр энергиясын коммерциялық есепке алудың автоматтандырылған жүйесін әзірлеу,  «АЖК АҚ ЖЭТА, ТЭТА-да телемеханика және байланыс жүйелерін орнатумен қолданыстағы  диспетчерлеу жүйелерін кеңейту (ОФФТЕЙК)</t>
  </si>
  <si>
    <t>Барлығы Алматы қ. бойынша</t>
  </si>
  <si>
    <t xml:space="preserve">Алматы облысы   </t>
  </si>
  <si>
    <t xml:space="preserve">  "Шелек энергия торабының желілерін дамыту" жобасы аясында 110/220кВ-ЭЖЖ құрылысына арналған жерге орналастыру жобасын әзірлеу </t>
  </si>
  <si>
    <t xml:space="preserve">  "Өтеген батыр" ЭТА 10/0,4кВ электр тораптарын қайта құрылымдау </t>
  </si>
  <si>
    <t xml:space="preserve">  Қарасай  ЭТА 6-10/0,4кВ электр тораптарын қайта құрылымдау </t>
  </si>
  <si>
    <t xml:space="preserve">  Талғар ЭТА 6-10/0,4кВ электр тораптарын қайта құрылымдау </t>
  </si>
  <si>
    <t xml:space="preserve">Алматы облысы Қарасай ауданында10кВ-БП және 10кВ-ӘЖ салумен Алматы облысы  бойынша ской области ЭТА 35-10-6-0,4кВ бөлу  тораптарын қайта құрылымдау және салу </t>
  </si>
  <si>
    <t xml:space="preserve">  Ғимараттардың және оларға іргелес жатқан аумақтардың (Манас көшесі, 24Б, Розыбакиев көшесі,6) қауіпсіздік жүйелерін жаңғырту </t>
  </si>
  <si>
    <t xml:space="preserve"> Алматы қаласы мен Алматы облысы бойынша негізгі жабдықты ауыстыру жөніндегі  кешенді жұмыстар  </t>
  </si>
  <si>
    <t>Барлығы Алматы облысы бойынша</t>
  </si>
  <si>
    <t xml:space="preserve">Бөлу тораптарын және жабдықтарын күрделі жөндеу </t>
  </si>
  <si>
    <t xml:space="preserve">Вакуумдық ажыратқыш </t>
  </si>
  <si>
    <t xml:space="preserve">Жүктеме ажыратқышы </t>
  </si>
  <si>
    <t>Жүктеме ажыратқышы</t>
  </si>
  <si>
    <t>Жүктеме ажыратқышы автогазды</t>
  </si>
  <si>
    <t>Элегазды ажыратқыш 110 кВ кернеуге</t>
  </si>
  <si>
    <t>Аккумуляторлық батарея</t>
  </si>
  <si>
    <t xml:space="preserve">Үздіксіз қорек көзі   </t>
  </si>
  <si>
    <t>Тіркегіш</t>
  </si>
  <si>
    <t>Релелік қорғаныс және автоматика шкафы</t>
  </si>
  <si>
    <t xml:space="preserve">Коммуникациялық бақылағыш </t>
  </si>
  <si>
    <t xml:space="preserve">Байланыс конденсаторы  </t>
  </si>
  <si>
    <t xml:space="preserve">Байланыс конденсаторы </t>
  </si>
  <si>
    <t xml:space="preserve">Кіріс-шығыс модулі  </t>
  </si>
  <si>
    <t>Байланыс модулі</t>
  </si>
  <si>
    <t xml:space="preserve">Қорғаныс релесі </t>
  </si>
  <si>
    <t xml:space="preserve">Ток трансформаторы  </t>
  </si>
  <si>
    <t>Телеметрия деректерін жинау құрылғысы</t>
  </si>
  <si>
    <t>Бөгеуші</t>
  </si>
  <si>
    <t xml:space="preserve">Ток күшеюін шектегіш </t>
  </si>
  <si>
    <t>Ток күшеюін шектегіш   110кВ</t>
  </si>
  <si>
    <t xml:space="preserve">Кернеу трансформаторы  </t>
  </si>
  <si>
    <t>Кіріс-шығыс модулі</t>
  </si>
  <si>
    <t xml:space="preserve">Ток трансформаторы </t>
  </si>
  <si>
    <t xml:space="preserve">Қорғаныс құрылғысы </t>
  </si>
  <si>
    <t>Қорғаныс құрылғысы</t>
  </si>
  <si>
    <t xml:space="preserve">Тегістеу элементі  </t>
  </si>
  <si>
    <t xml:space="preserve">Зарядтау-түзету құрылғысы   </t>
  </si>
  <si>
    <t xml:space="preserve">	Басқару модулі  </t>
  </si>
  <si>
    <t xml:space="preserve">Ажыратқыш </t>
  </si>
  <si>
    <t xml:space="preserve"> ф.2-88И 10кВ-ӘЖ М.Дехкан к.</t>
  </si>
  <si>
    <t xml:space="preserve"> ф.14-70И 10 кВ-ӘЖ ( 0,4кВ бірлескен аспа №76-ТҚС-дан  9 тіреуде 0,35км) Бахар к.</t>
  </si>
  <si>
    <t xml:space="preserve">  ф.3-104А 10кВ-ӘЖ  Тасмұрын к.</t>
  </si>
  <si>
    <t xml:space="preserve">  ф.7-42И 10кВ-ӘЖ Бижанов к.</t>
  </si>
  <si>
    <t xml:space="preserve"> 1413-ТҚС 0,4кВ-ӘЖ "Юг" Самғау ықш.,  Аршалы,Ботақара көш.</t>
  </si>
  <si>
    <t xml:space="preserve">  3500 -ТҚС 0,4кВ-ӘЖ "Таужолы" ықш.</t>
  </si>
  <si>
    <t xml:space="preserve">3680-ТҚС 0,4кВ-ӘЖ "2-Қалқаман" ықш.  </t>
  </si>
  <si>
    <t>392(4706) -ТҚС 0,4кВ-ӘЖ Боролдай ықш.</t>
  </si>
  <si>
    <t xml:space="preserve"> 6958 -ТҚС 0,4кВ-ӘЖ  Саврасов көш.</t>
  </si>
  <si>
    <t>7466-ТҚС 0,4кВ-ӘЖ Таугүл ықш., Карменов көш.</t>
  </si>
  <si>
    <t>2759-ТҚС с1,с2   - 2762-ТҚС с1,с2 10кВ-КЖ Жароков көш. - Шевченко көш. бұр.</t>
  </si>
  <si>
    <t>5601-ТҚС 0,4кВ-КЖ 4 к/қСеченев көш., 33</t>
  </si>
  <si>
    <t xml:space="preserve">5648-ТҚС 0,4кВ-КЖ11к к/қ-к/я-11к "4-Орбита" ықш.  </t>
  </si>
  <si>
    <t>5632 -ТҚС 0,4кВ-КЖ 10А к/қ , 10А к/қ, 10Б к/қ, 10В-к/қ, 11 "2-Орбита" ықш.</t>
  </si>
  <si>
    <t>6146-ТҚС 0,4кВ-КЖ 6 к/қ Маметова көш. Уәлиханов көш. бұр.</t>
  </si>
  <si>
    <t>6146-ТҚС 0,4кВ-КЖ 8 к/қ Маметова көш. Уәлиханов көш. бұр.</t>
  </si>
  <si>
    <t xml:space="preserve">7377-ТҚС 0,4кВ-КЖ  "1-Тастақ" ықш.  </t>
  </si>
  <si>
    <t xml:space="preserve">Негізгі құралдарды және материалдық емес активтерді сатып алу </t>
  </si>
  <si>
    <t>монитор 150 дана</t>
  </si>
  <si>
    <t>жүйелік блок 271 дана</t>
  </si>
  <si>
    <t xml:space="preserve">  "Экшн камера" цифрлық камерасы, 26 дана</t>
  </si>
  <si>
    <t>Өлшеуіш көпір   HFJS-8103C, 3дана</t>
  </si>
  <si>
    <t>Тасымалдау   коэффициентін өлшеуіш СА-540, 1дана</t>
  </si>
  <si>
    <t>Микроометр, 7 дана</t>
  </si>
  <si>
    <t xml:space="preserve">  Microsoft Visio  лицензиялары 24 дана</t>
  </si>
  <si>
    <t>Microsoft Project proffessional лицензиялары 6 дана</t>
  </si>
  <si>
    <t>CorelDRAW бағдарламалық қамтамасыз ету лицензиялары -21 дана</t>
  </si>
  <si>
    <t>Телефон аппараты   шнурмен   57 дана</t>
  </si>
  <si>
    <t>Телефон аппараты   шнурсыз   18 дана</t>
  </si>
  <si>
    <t>Май тазаалу қондырғысы, өнімділігі  10 м3/сағ асады, УВДМ-6М1газсыздандыру қондырғысы ("Тех.ысыраптар" бабы бойынша үнемдеу )</t>
  </si>
  <si>
    <t xml:space="preserve">Электр станциясы, жылжымалы,  дизельді, ДЭС - 250 екі осілі шассимен (Дизель-генератор қондырғысы)  </t>
  </si>
  <si>
    <t>Автокөлік (Пикап) 3 дана</t>
  </si>
  <si>
    <t>Автокөлік(Hyundai Sonata, легковой, класс В) 2шт</t>
  </si>
  <si>
    <t>Жонғыш-бензинмен кескіш  14 дана</t>
  </si>
  <si>
    <t xml:space="preserve">                                   Қосымша  іс-шаралар     </t>
  </si>
  <si>
    <t>Алматы қ.</t>
  </si>
  <si>
    <t xml:space="preserve">Алматы қ.аймағында ҚС жаңғырту және қайта құрылымдау </t>
  </si>
  <si>
    <t xml:space="preserve">  ОД КЗ 35-110кВ   элегазды ажыратқыштарға ауыстырумен ҚС қайта құрылымдау</t>
  </si>
  <si>
    <t>Май ажыратқыштарды Вакуумдық реклоузерлерге және элегазды ажыратқыштарға ауыстырумен ҚС қайта құрылымдау</t>
  </si>
  <si>
    <t xml:space="preserve">  Алматы қ. ВМ және  ВМГ ажыратқыштарын Вакуумдық ажыратқыштарға   (ретрофит) ауыстырумен ҚС қайта құрылымдау</t>
  </si>
  <si>
    <t>«№133А «Орбита» 35/10кВ-ҚС     10/0,4кВ-ТҚС-мен біріккен 10кВ-БП-ға ауыстыру»</t>
  </si>
  <si>
    <t xml:space="preserve"> Алматы қ. аймағында 6-10-0,4 кВ-ЭЖЖ жаңғырту және қайта құрылымдау </t>
  </si>
  <si>
    <t xml:space="preserve">  "1-ЭТА, 2-ЭТА, 4-ЭТА, 5-ЭТА, 6-ЭТА, 7-ЭТА бойынша 6-10 кВ электр тораптарын қайта құрылымдау және жаңасын салу,  сенімділігін арттыру үшін шамадан тыс жүктемелі және нормативтік мерзімін өтеген КЖ ауыстыру" ЖСҚ әзірлеу</t>
  </si>
  <si>
    <t xml:space="preserve"> "1-ЭТА, 2-ЭТА, 5-ЭТА, 6-ЭТА, 7-ЭТА бойынша 6-10 кВ электр тораптарын қайта құрылымдау және жаңасын салу,  сенімділігін арттыру үшін шамадан тыс жүктемелі және нормативтік мерзімін өтеген КЖ ауыстыру" ЖСҚ әзірлеу</t>
  </si>
  <si>
    <t>Алматы облысы бойынша</t>
  </si>
  <si>
    <t xml:space="preserve"> Алматы облысы аймағында ҚС жаңғырту және қайта құрылымдау </t>
  </si>
  <si>
    <t xml:space="preserve">  ВМ және  ВМГ ажыратқыштарын вакуумдық ажыратқыштарға   (ретрофит) ауыстырумен ҚС қайта құрылымдау Алматы облысы  </t>
  </si>
  <si>
    <t xml:space="preserve">  Алматы облысының «Панфиловская» №55И-ҚС, «Ұзынағаш»№29А ҚС, «Междуреченская» №114 ҚС , «Батыс Есік"  №121И ҚС, «БайдекеБи» №39И ҚС-ға  РҚжА РҚжА және ЭКЕАЖ құрылғыларын жаңғыртумен ОДКЗ-110кВ ауыстыру</t>
  </si>
  <si>
    <t xml:space="preserve">   Алматы облысы аймағында 6-10-0,4 кВ электр тораптарын жаңғырту және қайта құрылымдау </t>
  </si>
  <si>
    <t xml:space="preserve">  «Сымдарын ӨҰОС ауыстырумен ЭТА бойынша 0,4кВ-ӘЖ қайта құрылымдау, оның ішінде шамадан тыс жүктемелі 6-10/0,4 кВ-ТҚС жүктемесін азайту үшін қолданыстағы  6-10/0,4 кВ-ТҚС салу және қайта құрылымдау» ЖСҚ әзірлеу   </t>
  </si>
  <si>
    <t xml:space="preserve">  №119А, №127А, №128А, №152А, №157А" 110 кВ-ӘЖ қайта құрылымдау» ЖСҚ әзірлеу   </t>
  </si>
  <si>
    <t>Алматы облысы аймағында 6-10-0,4 кВ ЭЖЖ жаңғырту және қайта құрылымдау бойынша ЖСҚ әзірлеу</t>
  </si>
  <si>
    <t xml:space="preserve">"Ақылды ажыратқыштар" желісіне орнатумен  6-10кВ ұзартылған тораптарды оңтайландыру </t>
  </si>
  <si>
    <t xml:space="preserve">«Іле ауданы Боралдай кенті мекенжайы бойынша орналасқан құрылыс аумағынан шығаурмен 35А ҚС бастап 10 кВ ӘЖ №1 тіреуіне дейін қолданыстағы  ф.1-35А 10кВ-КЖ ауыстыру"  </t>
  </si>
  <si>
    <t xml:space="preserve">Есік ЭТА, Қарасай ЭТА, Өтеген батыр ЭТА   СКТП-10/0,4кВ -ны КТПН-10/0,4кВ-ға ауыстыру  (трансформаторлардың қуатын арттырумен) (КТПН-Т-400/10 У1  ВНА-ға әуе кірмесі, шығыс 0,4кВ (4*250А) корпус боялған металл </t>
  </si>
  <si>
    <t xml:space="preserve"> Есік ЭТА, Қарасай ЭТА, Өтеген батыр ЭТА   СКТП-10/0,4кВ -ны КТПН-10/0,4кВ-ға ауыстыру  (трансформаторлардың қуатын арттырумен) (КТПН-Т-400/10 У1  ВНА-ға әуе кірмесі, шығыс 0,4кВ (4*250А) корпус боялған металл </t>
  </si>
  <si>
    <t>БАРЛЫҒЫ:</t>
  </si>
  <si>
    <t xml:space="preserve"> "АЖК" АҚ   Қазақстан Республикасының оңтүстігіндегі энергиясын беру, электр тораптарын және қосалқы станцияларды пайдалану бойынша өңірлік электр тораптық компания болып табылады.   ҚР Табиғи монополияларды реттеу жөніндегі Агенттігінің 2005 жылғы 24 қаңтардағы №16-ОД бұйрығымен  
  Агенттігінің   24 января 2005 жылғы 24 қаңтардағы № 16-ОД бұйрығымен "АЖК" АҚ электр энергиясын беру және бөлу қызметтерін ұсыну бойынша Табиғи   монополиялар субъектілерінің Мемлекеттік тізілімінің республикалық тааруына енгізілді. Қызмет көрсету аумағының ауданы    -111 731 шаршы/км </t>
  </si>
  <si>
    <t>ЖСҚ</t>
  </si>
  <si>
    <t>Сараптама</t>
  </si>
  <si>
    <t>жиынтық</t>
  </si>
  <si>
    <t>дана</t>
  </si>
  <si>
    <t>жиынт.
дана
км</t>
  </si>
  <si>
    <t>жұмыс</t>
  </si>
  <si>
    <t xml:space="preserve">Жобалау-сметалық құжаттама   </t>
  </si>
  <si>
    <t>Жобалау-сметалық құжаттама</t>
  </si>
  <si>
    <t>жиынт. - 164
дана - 953
км - 34,14</t>
  </si>
  <si>
    <t>жиынт. - 164
дана - 889
км - 34,14</t>
  </si>
  <si>
    <t>Сараптама қорытындысы</t>
  </si>
  <si>
    <t xml:space="preserve">Сараптама </t>
  </si>
  <si>
    <t>Вакуумдық  автоматтық реклоузер монтаждау- 1 жиынтық</t>
  </si>
  <si>
    <t>Күштік кәбіл төсеу    10 кВ -3,386 км</t>
  </si>
  <si>
    <t xml:space="preserve"> 3-БП телемеханика құрылғыларын монтаждау және реттеу жиынт. № </t>
  </si>
  <si>
    <t>Күштік кәбіл төсеу  10 кВ -46 км</t>
  </si>
  <si>
    <t xml:space="preserve"> 6 кВ БП үшін жабдық алу және монтаждау</t>
  </si>
  <si>
    <t xml:space="preserve">Күштік кәбіл төсеу  10 кВ </t>
  </si>
  <si>
    <t xml:space="preserve">Күштік кәбіл төсеу10 кВ </t>
  </si>
  <si>
    <t>Күштік кәбіл төсеу 10 кВ -3,386 км</t>
  </si>
  <si>
    <t>Күштік кәбіл алу 10 кВ - 49 км</t>
  </si>
  <si>
    <t>Күштік кәбіл төсеу  10 кВ - 6,732 км</t>
  </si>
  <si>
    <t>Күштік кәбіл төсеу  10 кВ  - 1,45 км.</t>
  </si>
  <si>
    <t>Күштік кәбіл төсеу  10 кВ  - 0,23 км.</t>
  </si>
  <si>
    <t>Күштік кәбіл төсеу 10 кВ  - 1,45 км.</t>
  </si>
  <si>
    <t>Күштік кәбіл төсеу  10 кВ - 8 км</t>
  </si>
  <si>
    <t>Күштік кәбіл төсеу  10 кВ - 23,894 км.</t>
  </si>
  <si>
    <t xml:space="preserve">3-БП телемеханика құрылғыларын монтаждау және реттеу жиынт. № </t>
  </si>
  <si>
    <t>ТҚС-да телемеханика құрылғыларын монтаждау және реттеу жиынт. № -9 дана.</t>
  </si>
  <si>
    <t>ТҚС-да телемеханика құрылғыларын монтаждау және реттеу -9 дана.</t>
  </si>
  <si>
    <t>ТҚС телемеханика құрылғыларын монтаждау  жиынт. №  - 1 жиынт.</t>
  </si>
  <si>
    <t>ТҚС телемеханика құрылғыларын монтаждау және реттеу  №  - 1 жиынт.</t>
  </si>
  <si>
    <t>6 кВ БП үшін жабдық алу және монтаждау</t>
  </si>
  <si>
    <t>БҚЖК (КСО) сыртқы ұяшығын орнату   - 1 жиынтық</t>
  </si>
  <si>
    <t xml:space="preserve">  Муфталар алу- 349 дана.</t>
  </si>
  <si>
    <t xml:space="preserve"> Муфталар алу- 103 дана.</t>
  </si>
  <si>
    <t>Муфталар монтаждау -18 дана</t>
  </si>
  <si>
    <t>БП-ға жабдық алу  - 1 жиынтық</t>
  </si>
  <si>
    <t>ТҚС қайта құрылымдауға жабдық алу  - 9 жиынтық</t>
  </si>
  <si>
    <t>ШУЭ алу  - 70 дана.</t>
  </si>
  <si>
    <t xml:space="preserve"> ШУЭ алу - 70 дана.</t>
  </si>
  <si>
    <t>ТҚС қайта құрылымдау   - 28 дана.</t>
  </si>
  <si>
    <t>Сэндвич панельдерден блок-модуль типті БМҒ алу   - 5 жиынт.</t>
  </si>
  <si>
    <t>БП-да автоматты өрт-күзет   сигнализациясын монтаждау жөніндегі жұмыстар   - 4 жиынт.</t>
  </si>
  <si>
    <t xml:space="preserve"> ҚС-да телемеханика жүйесі жабдығын  монтаждау жөніндегі жұмыстар   - 1 жиынт.</t>
  </si>
  <si>
    <t xml:space="preserve"> БП-да телемеханика жүйесі жабдығын  монтаждау жөніндегі жұмыстар   - 2 жиынт.</t>
  </si>
  <si>
    <t xml:space="preserve">  ТҚС-да телемеханика жүйесі жабдығын  монтаждау жөніндегі жұмыстар   - 31 жиынт.</t>
  </si>
  <si>
    <t xml:space="preserve"> ТҚС-да телемеханика жүйесі жабдығын  монтаждау жөніндегі жұмыстар   - 31 жиынт.</t>
  </si>
  <si>
    <t xml:space="preserve"> Бейнеқабырға панельдерін  монтаждау және алу     - 47 дана.   </t>
  </si>
  <si>
    <t xml:space="preserve">Бейнеқабырға панельдерін  монтаждау және алу     - 47 дана. </t>
  </si>
  <si>
    <t xml:space="preserve"> EX2300 желілік  коммутаторын алу және монтаждау- 4  дана.</t>
  </si>
  <si>
    <t xml:space="preserve">Cisco   коммутаторларын алу және монтаждау- 4  дана.  </t>
  </si>
  <si>
    <t xml:space="preserve">  Cisco  коммутаторларын алу және монтаждау- 4  дана. </t>
  </si>
  <si>
    <t>Пульт, жұмыс орындарын алу    - 8 жиынт.</t>
  </si>
  <si>
    <t xml:space="preserve">  Деректерді өңдеу орталығының шкафын алу және монтаждау- 2 дана.</t>
  </si>
  <si>
    <t xml:space="preserve">  SCADA серверін алу және монтаждау- 6 дана.  </t>
  </si>
  <si>
    <t xml:space="preserve">  SCADA серверін алу және монтаждау- 6  дана.</t>
  </si>
  <si>
    <t xml:space="preserve">Дизельдік генератор алу  -2 дана.  </t>
  </si>
  <si>
    <t xml:space="preserve">Дизельдік генератор алу  -2 дана.   </t>
  </si>
  <si>
    <t>ТҚС-қа қорғаныс құрылғысын монтаждау  - 232</t>
  </si>
  <si>
    <t>ТҚС-қа қорғаныс құрылғысын монтаждау - 232</t>
  </si>
  <si>
    <t xml:space="preserve">Қорғаныс құрылғысын алу - 233 дана.  </t>
  </si>
  <si>
    <t xml:space="preserve">Жерге орналастыру жобасы  </t>
  </si>
  <si>
    <t>Анкерлік қысқыш    A-SLC. AC20.02- 94 дана.</t>
  </si>
  <si>
    <t>Анкерлік қысқыш   A-SLC. AC20.03 - 31 дана.</t>
  </si>
  <si>
    <t>Анкерлік қысқыш   A-SLC. AC20.04 - 300 дана.</t>
  </si>
  <si>
    <t>Анкерлік қысқыш  A-SLC. AC20.02- 94 дана.</t>
  </si>
  <si>
    <t>Ұстап тұрушы қысқыш A-SLC. SCА.20.01 - 209 дана.</t>
  </si>
  <si>
    <t>Ұстап тұрушы қысқыш   A-SLC. SCА.20.01 - 209 дана.</t>
  </si>
  <si>
    <t>Шентемір болат таспа A-SLC.BSL.20.01. - 1523 метр</t>
  </si>
  <si>
    <t>Шентемір ілмек A-SLC.СB.20.02 - 62 шт.</t>
  </si>
  <si>
    <t>Оймалы қысқыш A-SLC. RC.20.01 - 34 шт.</t>
  </si>
  <si>
    <t>Оймалы қысқыш A-SLC. RC.20.01 - 13 шт.</t>
  </si>
  <si>
    <t>Анкерлік қысқыш A-SLC. AC20.02 - 16 шт.</t>
  </si>
  <si>
    <t>Анкерлік қысқыш A-SLC. AC20.03 - 95 шт.</t>
  </si>
  <si>
    <t>Анкерлік қысқыш A-SLC. AC20.04 - 81 шт.</t>
  </si>
  <si>
    <t>Анкерлік қысқыш A-SLC. AC20.03 - 58 шт.</t>
  </si>
  <si>
    <t>Анкерлік қысқыш A-SLC. AC20.04 - 161 шт.</t>
  </si>
  <si>
    <t>Ұстап тұрушы қысқыш A-SLC. SCА.20.01 - 47 шт.</t>
  </si>
  <si>
    <t>Ұстап тұрушы қысқыш A-SLC. SCА.20.01 -35 шт.</t>
  </si>
  <si>
    <t>Шентемір болат таспа A-SLC.BSL.20.01. - 1635 метр</t>
  </si>
  <si>
    <t>Шентемір болат таспа A-SLC.BSL.20.01. - 610 метр</t>
  </si>
  <si>
    <t>Оймалы жалғағыш қысқыш A-SLC. RCC.20.01 - 316 шт.</t>
  </si>
  <si>
    <t>Оймалы жалғағыш қысқыш A-SLC. RCC.20.01  - 65 шт.</t>
  </si>
  <si>
    <t>Оймалы жалғағыш қысқыш A-SLC. RCC.20.01  - 231 шт.</t>
  </si>
  <si>
    <t>Герметикалық тескіш қысқыш   A-SLC. SPC.20.02 - 525 шт.</t>
  </si>
  <si>
    <t>Герметикалық тескіш қысқыш A-SLC. SPC.20.02 - 181 шт.</t>
  </si>
  <si>
    <t>Герметикалық тескіш қысқыш A-SLC. SPC.20.02 - 302 шт.</t>
  </si>
  <si>
    <t>Герметикалық тескіш қысқыш A-SLC. SPC.20.03 - 230 шт.</t>
  </si>
  <si>
    <t>Герметикалық тескіш қысқыш A-SLC. SPC.20.03 - 273 шт.</t>
  </si>
  <si>
    <t>Герметикалық тескіш қысқыш A-SLC. SPC.20.03 - 65 шт.</t>
  </si>
  <si>
    <t>Өтпелі ілмек   A-SLC. SC.20.02. - 31 шт.</t>
  </si>
  <si>
    <t>Өтпелі ілмек A-SLC. SC.20.01. - 119 шт.</t>
  </si>
  <si>
    <t>Өтпелі ілмек A-SLC. SC.20.02. - 233 шт.</t>
  </si>
  <si>
    <t>Өтпелі ілмек A-SLC. SC.20.01. - 93 шт.</t>
  </si>
  <si>
    <t>Өтпелі ілмек A-SLC. SC.20.02. - 12 шт.</t>
  </si>
  <si>
    <t>Өтпелі ілмек A-SLC. SC.20.01. - 27 шт.</t>
  </si>
  <si>
    <t>Әмбебап ілмек A-SLC.UC.20.01 - 85 шт.</t>
  </si>
  <si>
    <t>Әмбебап ілмек A-SLC.UC.20.02 - 85 шт.</t>
  </si>
  <si>
    <t>Әмбебап ілмек A-SLC.UC.20.02 - 39 шт.</t>
  </si>
  <si>
    <t>Шентемір ілмек A-SLC.СB.20.01. - 344 шт.</t>
  </si>
  <si>
    <t>Шентемір ілмек A-SLC.СB.20.01. - 49 шт.</t>
  </si>
  <si>
    <t>Әмбебап ілмек A-SLC.UC.20.01 - 39 шт.</t>
  </si>
  <si>
    <t>Әмбебап ілмек A-SLC.UC.20.02 - 133 шт.</t>
  </si>
  <si>
    <t>Әмбебап ілмек A-SLC.UC.20.01 - 133 шт.</t>
  </si>
  <si>
    <t>Қашықтықтағы құрсау  A-SLC. DB.20.01 - 19 шт.</t>
  </si>
  <si>
    <t>Қашықтықтағы бекіткіш A-SLC.RL.20.01 - 930 шт.</t>
  </si>
  <si>
    <t>Ілмек тәрізді сомын A-SLC.NH.20.01. - 20 шт.</t>
  </si>
  <si>
    <t>Ілмек тәрізді сомын A-SLC.NH.20.02. - 18 шт.</t>
  </si>
  <si>
    <t>Ілмек тәрізді сомын A-SLC.NH.20.01. - 127 шт.</t>
  </si>
  <si>
    <t>Ілмек тәрізді сомын A-SLC.NH.20.02. - 292 шт.</t>
  </si>
  <si>
    <t>Ілмек тәрізді сомын A-SLC.NH.20.01. - 1 шт.</t>
  </si>
  <si>
    <t>Ілмек тәрізді сомын A-SLC.NH.20.02. - 4 шт.</t>
  </si>
  <si>
    <t>Қашықтықтағы құрсау A-SLC. DB.20.01 - 304 шт.</t>
  </si>
  <si>
    <t>Қашықтықтағы бекіткіш A-SLC.RL.20.01 71 шт.</t>
  </si>
  <si>
    <t>Қашықтықтағы бекіткіш A-SLC.RL.20.01 - 599 шт.</t>
  </si>
  <si>
    <t>Шентемір ілмек A-SLC.СB.20.02 -4 шт.</t>
  </si>
  <si>
    <t>Шентемір ілмек A-SLC.СB.20.01. - 53 шт.</t>
  </si>
  <si>
    <t>Шентемір ілмек A-SLC.СB.20.02 - 407 шт.</t>
  </si>
  <si>
    <t>Ұстатқыштар A-SLC.BSL.20.02. - 2343 шт.</t>
  </si>
  <si>
    <t>Ұстатқыштар A-SLC.BSL.20.02. - 6652 шт.</t>
  </si>
  <si>
    <t>Ұстатқыштар A-SLC.BSL.20.02. - 1039 шт.</t>
  </si>
  <si>
    <t>Діңгекті шаппа  160А дейін A-SLC. MS.20.02 - 16 шт.</t>
  </si>
  <si>
    <t>Діңгекті шаппа  160А дейін A-SLC. MS.20.02 - 3 шт</t>
  </si>
  <si>
    <t>Діңгекті шаппа  160А дейін A-SLC. MS.20.02 - 1 шт.</t>
  </si>
  <si>
    <t>Тескіш қысқышы бар сызықтық емес артық кернеуді шектегіш (СЕАКШ)    A-SLC. SPC.20.04 - 119 шт.</t>
  </si>
  <si>
    <t>Тескіш қысқышы бар сызықтық емес артық кернеуді шектегіш (СЕАКШ)   A-SLC. SPC.20.04 - 2 шт.</t>
  </si>
  <si>
    <t>Тескіш қысқышы бар сызықтық емес артық кернеуді шектегіш (СЕАКШ)   A-SLC. SPC.20.04 - 36 шт.</t>
  </si>
  <si>
    <t>Күштік кәбіл алу10 кВ - 22 км</t>
  </si>
  <si>
    <t>Күштік кәбіл алу 10 кВ - 22 км</t>
  </si>
  <si>
    <t>Блок-модульді ғимарат алу және  монтаждау  - 1 жиынт.</t>
  </si>
  <si>
    <t>Күштік кәбіл төсеу  10 кВ - 18,06 км.</t>
  </si>
  <si>
    <t xml:space="preserve"> БҚЖК (КСО)   камераларын алу және монтаждау   - 13 дана.  </t>
  </si>
  <si>
    <t xml:space="preserve"> ТСЛ трансформаторын алу және монтаждау 630/6/10-0,4 кВ - 1 дана.</t>
  </si>
  <si>
    <t>ТСЛ трансформаторын алу және монтаждау 630/6/10-0,4 кВ - 1 дана.</t>
  </si>
  <si>
    <t>Ішкі бейнекамера  - 88 дана.</t>
  </si>
  <si>
    <t>Көшедегі бейнекамера  - 77 дана.</t>
  </si>
  <si>
    <t>Қатты диск - 16 шт.</t>
  </si>
  <si>
    <t>Бағдарламалық қамтамасыз ету  - 2 дана.</t>
  </si>
  <si>
    <t>Жүйелік блок - 2 дана</t>
  </si>
  <si>
    <t>Интерфейсті түрлендіргіш   - 3 дана.</t>
  </si>
  <si>
    <t>Бейнекамераға желілік бейнетіркеуіш   - 6 дана</t>
  </si>
  <si>
    <t>Басқарылатын желілік бейнетіркеуіш   - 2 дана  .</t>
  </si>
  <si>
    <t>Басқарылатын коммутатор (24 каналды)  - 7 дана</t>
  </si>
  <si>
    <t>Басқарылатын коммутатор (16 каналды)   - 5 дана</t>
  </si>
  <si>
    <t>Қашықтағы жұмыс орны    - 3 дана</t>
  </si>
  <si>
    <t xml:space="preserve">Мұражайды синхрондауға арналған кәсіби бағдарламалық қамтамасыз ету  - 165 дана.  </t>
  </si>
  <si>
    <t xml:space="preserve">Турникетке арналған  бағдарламалық қамтамасыз ету  - 1 дана.   </t>
  </si>
  <si>
    <t xml:space="preserve"> Автонөмірлерді тануға арналған  бағдарламалық қамтамасыз ету  - 2 дана.  </t>
  </si>
  <si>
    <t xml:space="preserve">  Рұқсаттарды бақылау және басқару жүйесімен кірігу - 2 дана.</t>
  </si>
  <si>
    <t>Лицензиялар пакеті - 2 дана.</t>
  </si>
  <si>
    <t>Монитор - 2 дана</t>
  </si>
  <si>
    <t>LED телевизор -8 дана.</t>
  </si>
  <si>
    <t>Шлагбаум (тоспа) - 3 дана.</t>
  </si>
  <si>
    <t>Желілік бақылауыш ( турникеттерді ашуға және жабуға) - 6 дана.</t>
  </si>
  <si>
    <t>Сұр оқитын (карточкіні) - 12 дана.</t>
  </si>
  <si>
    <t>Берілістердің қашықтағы  мониторингінің құрылғысы   - 4 дана</t>
  </si>
  <si>
    <t>Турникет - 4 дана</t>
  </si>
  <si>
    <t>Радиосигнализация жиынтығы -2 дана.</t>
  </si>
  <si>
    <t>Интерфейсті түрлендіргіш   - 2 дана.</t>
  </si>
  <si>
    <t>Оптикалық  муфта - 5 дана.</t>
  </si>
  <si>
    <t>Коммутатор - 1 дана</t>
  </si>
  <si>
    <t>Байланыс сызығының екі сымды бақылауышы   (для адрестік жүйелер үшін) - 59 дана</t>
  </si>
  <si>
    <t>Интерфейс бойынша басқарылатын  релелік сигналдық-іске қосу блогы  - 60 дана.</t>
  </si>
  <si>
    <t>Қоректендіру блогы- 33 дана.</t>
  </si>
  <si>
    <t>Оптикалық-электрондық өрт-түтін хабарлауыш - 1137 дана.</t>
  </si>
  <si>
    <t xml:space="preserve">Қолмен басқарылатын адрестік өрт  хабарлауыш - 95 дана. </t>
  </si>
  <si>
    <t>Байланыс сызығының екі сымды бақылауышы   (для адрестік жүйелер үшін) - 3 дана</t>
  </si>
  <si>
    <t>Хабарлауды басқару құралы  -  20 дана.</t>
  </si>
  <si>
    <t>Интерфейс бойынша басқарылатын  релелік сигналдық-іске қосу блогы  - 66 дана.</t>
  </si>
  <si>
    <t>Алынбалы және жылжымалы блоктар   (модульдар, ұяшықтар, жылуға төзімді электр тұтандырғыш), салмағы    5 кг дейін. Жабдық монтаждау   - 2 дана.</t>
  </si>
  <si>
    <t>Интерфейсті түрлендіргіш   - 5 дана.</t>
  </si>
  <si>
    <t>128-каналды   IP-бейнетіркеуіш. Модель - DS-96128NI-I16 576Mbps  - 16 дана</t>
  </si>
  <si>
    <t>Желілік сақтауға арналған 16-лық қатты  диск  Модель - DS-AIoT HDD HK728TAH/8T1 - 8 дана.</t>
  </si>
  <si>
    <t xml:space="preserve">Detection range:12m 85.9°;30Kg pet immunity;IR LED; DS-PD1-MC-RS/ Магнитпен қосылған беріліс - 1 дана </t>
  </si>
  <si>
    <t>DS-PDSMK-4BAR , Түтін хабарлауыш 4-wire;Local test;85dB - 136 дана.</t>
  </si>
  <si>
    <t>DS-VP41D-C/HW7, Жұмыс станциясы, i7-12700/8G DDR4х2/M.2 256G  - 269 дана</t>
  </si>
  <si>
    <t>DS-PM1-I8O2-H , Сыммен жалғанатын кеңейткіш  8 шлейфке арналған,1. Speed-X technology,2. Cascade connection - 8 дана.</t>
  </si>
  <si>
    <t>DS-PM1-O4L-H, Шығыстарды кеңейту модулі  , 1. Speed-X technology, 2. Cascade connection - 27 дана.</t>
  </si>
  <si>
    <t>DS-K7PEB, Апатты шығу түймесі  - 112 дана.</t>
  </si>
  <si>
    <t>HWR 118T Қабырғалық динамик 5W - 83 дана.</t>
  </si>
  <si>
    <t>АКБ Номиналды кернеуі   12, номиналды сыйымдылығы   (25°С) 20 сағаттық   разряд 7 Ач. Аккумулятор - 4 дана.</t>
  </si>
  <si>
    <t>Алынбалы және жылжымалы блоктар   (модульдар, ұяшықтар, жылуға төзімді электр тұтандырғыш), салмағы    5 кг дейін. Жабдық монтаждау   - 6 дана.</t>
  </si>
  <si>
    <t>Түйіспесіз шығыс түймесі   Модель - DS-K7P03(O-NEU)/T басқаруды бақылау жүйесі - 20 дана.</t>
  </si>
  <si>
    <t xml:space="preserve">Биометрлік рұқсат   терминалы   Модель - DS-K1T673DX Face Recognition Terminal, 7-inch LCD touch screen, - 22 дана </t>
  </si>
  <si>
    <t>Есікке арналған жеткізгіш   МемСТ Р 56177-2014 7 класты,   160 кг дейінгі есік табағының салмағына- 874 дана.</t>
  </si>
  <si>
    <t>Үздіксіз қуаттау көзі  SVC V1500-F - 1 дана.</t>
  </si>
  <si>
    <t>Резервтелген қуаттау көзі  РИП-12, орындалуы 01 - 55 дана.</t>
  </si>
  <si>
    <t>Апатты шығу түймесі   DS-K7PEB - 2 шт.</t>
  </si>
  <si>
    <t>Электр магниттік құлыптарға арналған монтаждау бұрыштарының жиынтығы   258-LZ:LZ-Bracket of Magnetic Lock,  - 11 дана</t>
  </si>
  <si>
    <t xml:space="preserve">  2 жиынтық - SFP 1 - SFP модуль Модель - HK-SFP-1.25G-20-1310 TX1310nm/1.25G, жылдамдықпен беруге шыдайды  - 8 дана.</t>
  </si>
  <si>
    <t xml:space="preserve">  Терминалдарға арналған турникет тіреуіші Модель - DS-KAB6-ZU1  - 76 шт.</t>
  </si>
  <si>
    <t>DS-PD1-MC-RS, Магнитпен жалғанған беріліс Detection range,12m 85,9°;30Kg pet immunity;IR LED - 156 дана.</t>
  </si>
  <si>
    <t>Күмбезді   4Мп бейнекамера Модель - DS-2CD3746G2-IZS (2.7-13.5mm)(H) - 202 дана</t>
  </si>
  <si>
    <t>Түтін хабарлауыш 4-wire;Local test;»85dB DS-PDSMK-4BAR - 18 дана</t>
  </si>
  <si>
    <t>Магнитпен жалғанған беріліс  Detection range:12m 85.9°;30Kg pet immunity;IR LED DS-PD1-MC-RS - 20 дана</t>
  </si>
  <si>
    <t>Шығыстарды кеңейту модулі 1. Speed-X technology 2. Cascade connection DS-PM1-O4L-H - 4 дана</t>
  </si>
  <si>
    <t>Бір есікті магнитті құлып  HIKVISION DS-K4H258S ЗАМОК 280 КГ(бұрыштарымен бір жиынтықта)   - 108 дана</t>
  </si>
  <si>
    <t>Жарығы бар хабарлауыш, моделі ЛЮКС-12 "Шығыс" - 11 дана</t>
  </si>
  <si>
    <t>Оптикалық сөре   16 талшықты  1U жиынтықталған    - 340 дана</t>
  </si>
  <si>
    <t>Патч Панель SHIP P197-24М ақпараттық кәбілдер консолидациясы  - 2 дана</t>
  </si>
  <si>
    <t>Жұмыс уақытын есепке алу БҚ   HikCentral-P-Attendance-Module Time  - 2 дана.</t>
  </si>
  <si>
    <t>Нөмірлерді тану БҚ  Модель - HikCentral-P-ANPR-1Ch - 19 дана</t>
  </si>
  <si>
    <t>DS-PDD12P-EG2, Сыммен жалғанған PIR-беріліс Detection range:12m 85.9°;30Kg pet immunity;IR LED -56 дана.</t>
  </si>
  <si>
    <t>DS-PS1-R , Сыммен жалғанған көшедегі хабарлауыш   8~16VDC - 22 дана.</t>
  </si>
  <si>
    <t>DS-PHA64-LP, Сыммен жалғанған күзет  панелі 1. Speed-X technology 2. BUS HD PIRCAM - 35 дана.</t>
  </si>
  <si>
    <t>Сыммен жалғанған PIR-беріліс Detection range:12m 85.9°;30Kg pet immunity;IR LED DS-PDD12P-EG2 - 72 шт.</t>
  </si>
  <si>
    <t>хабарлауды басқару құралы,   моделі Рокот-2 - 268 дана.</t>
  </si>
  <si>
    <t>Сыммен жалғанған кеңейткіш    8 шлейфке,1. Speed-X technology,2. Cascade connection, DS-PM1-I8O2-H - 71 дана</t>
  </si>
  <si>
    <t>Сыммен жалғанған көшедегі хабарлауыш 8~16VDC DS-PS1-R - 3 дана.</t>
  </si>
  <si>
    <t>Өнеркәсіптік коммутатор DS-3T1306P-SI/HS L2, Smart Managed, 4 10/100M PoE ports, - 6 дана.</t>
  </si>
  <si>
    <t xml:space="preserve">  HikCentral-P-AlarmSystem-Module кәсіби БҚ, Бағдарламалық қамтамасыз ету   -4 дана</t>
  </si>
  <si>
    <t>Жұмыс станцисыя -2 дана.</t>
  </si>
  <si>
    <t>Алдын ала орнатылған базалық  лицензиясы бар Сервер 64 бейнеканалға  Модель - HikCentral-P-VSS-Base/HW/64Ch  - 1 дана</t>
  </si>
  <si>
    <t>Желілік сақтау орны / декодер Модель DS-A81024S 4U,  - 4 дана</t>
  </si>
  <si>
    <t>Турникет алды ашық (оң жақ бөлігі) Модель - DS-K3B501SX-R/MPg-Dp65 Турникет алды ашық (сол жақ бөлігі) Модель - DS-K3B501SX-L/MPg-Dp65 -14 дана.</t>
  </si>
  <si>
    <t>Шығыс дабыл түймесі  Модель - DS-K7PEB/Green Emergency Break glass, red and green color optional. - 3 дана</t>
  </si>
  <si>
    <t>Желілік сақтау орны / декодер Модель - DS-A81016S(B) 3U, - 1 шт.</t>
  </si>
  <si>
    <t>Басқарылатын коммутатор - 2 дана.</t>
  </si>
  <si>
    <t>Бір блокты орындауда ультрадыбысты құрылғы ультрадыбысты құрал. Жабдықты монтаждау   - 43 дана.</t>
  </si>
  <si>
    <t>Цилиндрлік  4Мп бейнекамера Модель - DS-2CD3646G2-IZS (7-35mm)(H) -1 дана.</t>
  </si>
  <si>
    <t>43" Монитор Моделі - DS-D5043UC 43" - 17 дана.</t>
  </si>
  <si>
    <t>22 Монитор Моделі - DS-D5022FC-C (European standard)  - 12 дана.</t>
  </si>
  <si>
    <t>Шлагбаум Модель - DS-TMG520-M (4m) Digital barrier gate, Нөмірлерді тану камерасы,   Құбыр -бейнебақылау камерасына арналған тіреуіш (кронштейн),   кіру/шығу жүйелеріне арналған радар   - 15 дана.</t>
  </si>
  <si>
    <t>Оймалы қысқыш A-SLC. RC.20.01 - 34 дана</t>
  </si>
  <si>
    <t>Оймалы жалғағыш қысқыш A-SLC. RCC.20.01  - 231 дана</t>
  </si>
  <si>
    <t>Герметикалық тескіш қысқыш A-SLC. SPC.20.02 - 525 дана</t>
  </si>
  <si>
    <t>Өтпелі ілмек A-SLC. SC.20.02. - 31 дана</t>
  </si>
  <si>
    <t>Герметикалық тескіш қысқыш A-SLC. SPC.20.03 - 230 дана</t>
  </si>
  <si>
    <t>Әмбебап ілмек A-SLC.UC.20.01 - 133 дана</t>
  </si>
  <si>
    <t>Ілмек тәрізді сомын A-SLC.NH.20.01. - 20 дана</t>
  </si>
  <si>
    <t>Ілмек тәрізді сомын A-SLC.NH.20.02. - 18 дана</t>
  </si>
  <si>
    <t>Шентемір ілмек  A-SLC.СB.20.02 - 62 дана</t>
  </si>
  <si>
    <t>Өтпелі ілмек A-SLC. SC.20.01. - 119 дана</t>
  </si>
  <si>
    <t>Шентемір ілмек A-SLC.СB.20.01. - 49 дана</t>
  </si>
  <si>
    <t>Әмбебап ілмек A-SLC.UC.20.02 - 133 дана</t>
  </si>
  <si>
    <t>Қашықтықтағы құрсау A-SLC. DB.20.01 - 19 дана</t>
  </si>
  <si>
    <t>Дистанционный фиксатор A-SLC.RL.20.01 - 930 дана</t>
  </si>
  <si>
    <t>Ұстатқыштар A-SLC.BSL.20.02. - 2343 дана</t>
  </si>
  <si>
    <t>Діңгекті шаппа  160А дейін A-SLC. MS.20.02 - 16 дана</t>
  </si>
  <si>
    <t>Тескіш қысқышы бар сызықтық емес артық кернеуді шектегіш (СЕАКШ)   A-SLC. SPC.20.04 - 119 дана</t>
  </si>
  <si>
    <t>Анкерлік қысқыш A-SLC. AC20.02 - 16 дана</t>
  </si>
  <si>
    <t>Анкерлік қысқыш A-SLC. AC20.03 - 95 дана</t>
  </si>
  <si>
    <t>Анкерлік қысқыш A-SLC. AC20.04 - 81 дана</t>
  </si>
  <si>
    <t>Ұстап тұрушы қысқыш A-SLC. SCА.20.01 - 47 дана</t>
  </si>
  <si>
    <t>Оймалы жалғағыш қысқыш A-SLC. RCC.20.01 - 316 дана</t>
  </si>
  <si>
    <t>Герметикалық тескіш қысқыш A-SLC. SPC.20.02 - 181 дана</t>
  </si>
  <si>
    <t>Герметикалық тескіш қысқыш A-SLC. SPC.20.03 - 273 дана</t>
  </si>
  <si>
    <t>Өтпелі ілмек A-SLC. SC.20.02. - 233 дана</t>
  </si>
  <si>
    <t>Әмбебап ілмек A-SLC.UC.20.01 - 39 дана</t>
  </si>
  <si>
    <t>Ілмек тәрізді сомын A-SLC.NH.20.01. - 127 дана</t>
  </si>
  <si>
    <t>Ілмек тәрізді сомын A-SLC.NH.20.02. - 292 дана</t>
  </si>
  <si>
    <t>Шентемір ілмек A-SLC.СB.20.02 - 407 дана</t>
  </si>
  <si>
    <t>Шентемір ілмек A-SLC.СB.20.01. - 344 дана.</t>
  </si>
  <si>
    <t>Өтпелі ілмек A-SLC. SC.20.01. - 93 дана.</t>
  </si>
  <si>
    <t>Әмбебап ілмек A-SLC.UC.20.02 - 39 дана</t>
  </si>
  <si>
    <t>Қашықтықтағы құрсау  A-SLC. DB.20.01 - 304 дана.</t>
  </si>
  <si>
    <t>Қашықтықтағы бекіткіш A-SLC.RL.20.01 71 дана</t>
  </si>
  <si>
    <t>Ұстатқыштар A-SLC.BSL.20.02. - 6652 дана.</t>
  </si>
  <si>
    <t>Діңгекті шаппа  160А дейін A-SLC. MS.20.02 - 3 дана</t>
  </si>
  <si>
    <t>Тескіш қысқышы бар сызықтық емес артық кернеуді шектегіш (СЕАКШ)   A-SLC. SPC.20.04 - 2 дана</t>
  </si>
  <si>
    <t>Анкерлік қысқыш A-SLC. AC20.02 - 16 дана.</t>
  </si>
  <si>
    <t>Анкерлік қысқыш A-SLC. AC20.03 - 58 дана.</t>
  </si>
  <si>
    <t>Анкерлік қысқыш A-SLC. AC20.04 - 161 дана.</t>
  </si>
  <si>
    <t>Ұстап тұрушы қысқыш A-SLC. SCА.20.01 -35 дана.</t>
  </si>
  <si>
    <t>Оймалы қысқыш A-SLC. RC.20.01 - 13 дана.</t>
  </si>
  <si>
    <t>Оймалы жалғағыш қысқыш A-SLC. RCC.20.01  - 65 дана.</t>
  </si>
  <si>
    <t>Өтпелі ілмек A-SLC. SC.20.02. - 12 дана</t>
  </si>
  <si>
    <t>Әмбебап ілмек A-SLC.UC.20.01 - 85 дана</t>
  </si>
  <si>
    <t>Ілмек тәрізді сомын A-SLC.NH.20.01. - 1 дана</t>
  </si>
  <si>
    <t>Ілмек тәрізді сомын A-SLC.NH.20.02. - 4 дана</t>
  </si>
  <si>
    <t>Шентемір ілмек A-SLC.СB.20.02 -4 дана</t>
  </si>
  <si>
    <t>Өтпелі ілмек A-SLC. SC.20.01. - 27 дана</t>
  </si>
  <si>
    <t>Шентемір ілмек A-SLC.СB.20.01. - 53 дана</t>
  </si>
  <si>
    <t>Әмбебап ілмек A-SLC.UC.20.02 - 85 дана</t>
  </si>
  <si>
    <t>Қашықтықтағы құрсау  A-SLC. DB.20.01 - 19 дана</t>
  </si>
  <si>
    <t>Қашықтықтағы бекіткіш A-SLC.RL.20.01 - 599 дана</t>
  </si>
  <si>
    <t>Ұстатқыштар A-SLC.BSL.20.02. - 1039 дана</t>
  </si>
  <si>
    <t>Діңгекті шаппа  160А дейін A-SLC. MS.20.02 - 1 дана</t>
  </si>
  <si>
    <t>Серверлік шкаф  SHIP - 2 дана.</t>
  </si>
  <si>
    <t xml:space="preserve">  ЭВ-ге ДжҚТЖ алу  - 3 жиынт.</t>
  </si>
  <si>
    <t>ТҚС-да жабдық жөндеуге ТМГ алу  - 14 жиынт.</t>
  </si>
  <si>
    <t xml:space="preserve">  6-10 кВ-ӘЖ-ге реклоузерлер алу - 24 жиынт.</t>
  </si>
  <si>
    <t xml:space="preserve"> 140 дана</t>
  </si>
  <si>
    <t>Өлшеуіш көпірі  HFJS-8103C, 3 дана</t>
  </si>
  <si>
    <t>Ауысу  коэффициентін өлшеуіш   СА-540, 1дана</t>
  </si>
  <si>
    <t xml:space="preserve">  КТПН алу- 59 жиынт.</t>
  </si>
  <si>
    <t xml:space="preserve"> CorelDRAWБағдарламалық қамтамасыз ету лицензиялары  -21 дана  </t>
  </si>
  <si>
    <t xml:space="preserve">  Microsoft Project proffessional лицензиялары  -6 дана  </t>
  </si>
  <si>
    <t xml:space="preserve"> Телефон аппараты шнурмен  57 дана</t>
  </si>
  <si>
    <t>Телефон аппараты шнурсыз  18 дана</t>
  </si>
  <si>
    <t>Элегазды колонкалық ажыратқыштар алу және монтаждау   110 кВ, 2000А - 2 жиынт.</t>
  </si>
  <si>
    <t>Вакуумдық ажыратқыштар алу және монтаждау   10 кВ - 12 жиынт.</t>
  </si>
  <si>
    <t>Электрондық маркер алу - 608 дана.</t>
  </si>
  <si>
    <t>Іздеуші маркер алу - 1 дана.</t>
  </si>
  <si>
    <t>Төмен қысымды полиэтилен биік берік спираль иілгіш кәбілді құбыр алу, ұзындығы   - 8753,64 м</t>
  </si>
  <si>
    <t>Тұрақты ток қалқанын алу   BENNING - 1 дана.</t>
  </si>
  <si>
    <t>УТР (РТВ) өлшеу-түрлендіру блогын алу және монтаждау</t>
  </si>
  <si>
    <t>Элегазды колонкалық ажыратқыштар 110 кВ алу және монтаждау</t>
  </si>
  <si>
    <t>АҚҚ (АПВ) функциясымен сыртқа орнатылатын  ваккумдық ажыратқыш   алу және монтаждау</t>
  </si>
  <si>
    <t xml:space="preserve"> 10 кВ-КЖ алу және төсеу</t>
  </si>
  <si>
    <t xml:space="preserve">  КТПН ауыстыру </t>
  </si>
  <si>
    <t xml:space="preserve"> КТПН ауыстыру </t>
  </si>
  <si>
    <t>ПАҚҚ (АПВ) функциясымен сыртқа орнатылатын  ваккумдық ажыратқыш   алу және монтаждау</t>
  </si>
  <si>
    <t>10 кВ-КЖ алу және төсеу</t>
  </si>
  <si>
    <t xml:space="preserve">КТПН ауыстыру </t>
  </si>
  <si>
    <t xml:space="preserve"> 10 кВ ваккумдық ажыратқыш   алу және монтаждау</t>
  </si>
  <si>
    <t xml:space="preserve">  10 кВ ваккумдық ажыратқыш   алу және монтаждау</t>
  </si>
  <si>
    <t xml:space="preserve">  110 кВ  элегазды ажыратқыш   алу және монтаждау</t>
  </si>
  <si>
    <t>Муфталар алу</t>
  </si>
  <si>
    <t xml:space="preserve"> 10 кВ Күштік кәбіл алу</t>
  </si>
  <si>
    <t xml:space="preserve">  35 кВ (2500А)Вакуумдық ажыратқыштар алу және монтаждау</t>
  </si>
  <si>
    <t>ЖСҚ әзірлеу   - 1 дана</t>
  </si>
  <si>
    <t xml:space="preserve">  6-10 кВ-ӘЖ-ге реклоузерлер орнату   - 24 дана</t>
  </si>
  <si>
    <t>Сыртқа орнатылатын  ваккумдық ажыратқыштар орнату     -40 дана</t>
  </si>
  <si>
    <t>Күштік  трансформатор ауыстыру ТМ - 22 дана.</t>
  </si>
  <si>
    <t>ӘЖ күрделі жөндеу   - 11.87 км.</t>
  </si>
  <si>
    <t>ӘЖ күрделі жөндеу - 1,52 км</t>
  </si>
  <si>
    <t xml:space="preserve"> ТҚС жабдығын күрделі жөндеу - 14 дана.</t>
  </si>
  <si>
    <t xml:space="preserve">  РС83 сериялы РҚА микропроцессорлы құрылғылары- 58 дана</t>
  </si>
  <si>
    <t>ЭВ-ге ДжҚТЖауыстыру - 3 жиынт.</t>
  </si>
  <si>
    <t xml:space="preserve"> КТПН ауыстыру - 59 жиынт.</t>
  </si>
  <si>
    <t xml:space="preserve">Атқару құжаттамасының Мердігерлік ұйымы берген қорытындылар бойынша үнемдеу  </t>
  </si>
  <si>
    <t xml:space="preserve">Атқару құжаттамасының Мердігерлік ұйымы берген қорытындылар бойынша үнемдеу  . </t>
  </si>
  <si>
    <t>Атқару құжаттамасының Мердігерлік ұйымы берген қорытындылар бойынша үнемдеу.</t>
  </si>
  <si>
    <t xml:space="preserve">   15.06.2023 жылғы  №870511-1116000 тендер болмады</t>
  </si>
  <si>
    <t xml:space="preserve"> «Самрук Энерго» АҚ Қорының жосықсыз жеткізушілерінің тізіліміне енгізілу себебінен шарт жасау тоқтатылды. Бұл ақпаратты 220540039058 БСН (бизнес-сәйкестік нөмірі) енгізу арқылы   https://zakup.sk.kz/#/ext/supplier сілтемесіне өте отырып тексеруге болады. </t>
  </si>
  <si>
    <t xml:space="preserve">ТМҚ сатып алу  процедурасынан үнемдеу   </t>
  </si>
  <si>
    <t xml:space="preserve">  05.10.2023 ж. № 870563/2023/1 шартты орындаудан бас тарту туралы хабарлама</t>
  </si>
  <si>
    <t xml:space="preserve">  "KazProm LLP" жауапкершілігі шектеулі серіктестігігінен   12.12.2023 ж. келіп түскен № 2838307662 шағымға байланысты шарт жасау тоқтатылды, шағымды қарау мерзімі 20 жұмыс күні ішінде, бұл мониторлар сатып алуға арналған қаражатты игермеуге әкеліп соқты.  </t>
  </si>
  <si>
    <t xml:space="preserve">Сәйкестік хаттамасының негізінде   «Экшн камеры» цифрлық камерасы сатып алынбады.  </t>
  </si>
  <si>
    <t xml:space="preserve">Сәйкестік хаттамасының негізінде  «Ауыстыру  коэффициентін өлшеуіш   СА-540, 1 дана» сатып алынбады.  </t>
  </si>
  <si>
    <t xml:space="preserve">Бағаны көтеруге байланысты Өлшеуіш көпірі бойынша мөлшерін үш данадан екі данаға, М  14011 мың теңге сомасына қысқартуға түзету енгізілді, алайда НҚ қажеттілдігіне байланысты басқа материалдарды үнемдеу есебінен бұрынғы мөлшері қалпына келтірілді. </t>
  </si>
  <si>
    <t xml:space="preserve">Бағаны төмендетуге сауда-саттық қолданумен бағалық ұсыныстар сұрату тәсілімен өткізілген сатып алу қорытындыларының хаттамасына сәйкес   «OLMATEK» ЖШС әлеуетті жеткізуші (жеңімпаз) болып танылды, ол  26.12.2023 жылғы № 934910/2023/1 шарттың (бұдан әрі   - Шарт) негізінде «Алатау Жарык Компаниясы» АҚ-ға Микроомметр (бұдан әрі  - Тауар) жеткізуге міндеттенген, Шарт талаптарына сәйкес Тауар жеткізу  31.12.2023 ж. дейін жүзеге асырылуы тиіс болған. Алайда, объективті себептердің болмауы жағдайында  «OLMATEK» ЖШС  көрсетілген мерзімде Тауар жеткізбеді, осылайша, өзі қабылдаған шарттық міндеттерін орындамады.  Сонымен бірге, Шарттың мерзімі бітуін ескеріп,    «АЖК» АҚ   «OLMATEK» ЖШС атына Шартты бұзу туралы хабарлама жіберді. </t>
  </si>
  <si>
    <t xml:space="preserve">Тендерлік құжаттама сатып алулар  сайтына 15.11.2023 ж. жүктелді. 
 22.11.2023 ж.№19-37705 СБ ҚЖ бойынша  ағымдағы қаржылық мерзімнің және шарттарды орындау мерзімінің аяқталуына байланысты жұмыстарды сатып алу  болмайтын болды.  </t>
  </si>
  <si>
    <t xml:space="preserve">  «АЖК» АҚ энергия беруші ұйым болып табылады, оның энергия үнемдеу саласындағы негізгі міндеттерінің бірі  "АЖК" АҚ  электр тораптарында электр энергиясы сыраптарын азайту болып табылады. Бұл үшін «АЖК»АҚ-да  электр энергиясы ысыраптарын азайту бойынша жоспарлар және энергия үнемдеу және энергия тиімділігі бағдарламалары үнемі әзірленіп, орындалады.                                                           
Қазақстан Республикасының 1997 жылғы 25 желтоқсандағы  №210-1 «Энергия үнемдеу туралы" Заңын іске асыру және ҚР Президентінің 2010 жылғы 2 ақпандағы Қазақстан халқына Жолдауын орындау мақсатында «АЖК» АҚ-да  2020 жылы  «АЖК» АҚ   12.06.2020ж. №099-п бұйрығымен бекітілген «2020-2024 жылдарға арналған "АЖК" АҚ электр тораптарында энергия үнемдеу және энергия тиімділігін арттыру бағдарламасы (бұдан әрі -Бағдарлама) әзірленді. Бағдарлама тармақтарының бірі ретінде  2020 жылы "АЖК" АҚ-да «2020-2024 жылдарға арналған АЖК» АҚ электр тораптарында электр энергиясы ысыраптарын азайту жөніндегі ұйымдастыру-техникалық іс-шаралар жоспары" бекітілді, оның негізгі тармақтарының бірі : азғантай жүктеме режимдеріндегі  трансформаторларды ажырату;  35-220кВ маусымдық жүктемелі қосалқы станциялардағы трансформаторларды ажырату;  электр энергиясын қосалқы станцияның өз қажеттіліктеріне жұмсауды   азайту; артық жүктемелі желілердегі сымдарды ауыстыру; артық жүктемелі трансформаторларды ауыстыру және қосымша  трансформаторларды пайдалануға іске қосу. 2023 жылы көрсетілген іс-шараларды орындау "АЖК" АҚ тораптарында электр энергиясының нақты  ысыраптарын   5 937,29 мың кВт.сағатқа азайтуға жеткізді. Сондай-ақ, электр энергиясы ысыраптарын азайту жөніндегі іс-шаралар  2023 жылғы 12 ай қорытындылары бойынша Қоғам тораптарында электр энергиясының нақты  ысыраптарын 2008 жылы  19,23%-дан  10,90% дейін азайтты (2023 жылғы 12 айда   нормативті шығын кезінде   12,79%). "АЖК" АҚ тораптарында нормативтен артық шығындар   2012  жылдан бастап болмады.  </t>
  </si>
  <si>
    <t xml:space="preserve">Апаттылық жағдайдың көбеюі көктемгі-күзгі мезгілде ауа райының нашарлауымен  және  "АЖК" АҚ теңгеріміне иесіз тораптарды қабылдаумен байланысты.  
 2023 жылғы 12 айда  "АЖК" АҚ электр тораптарында I-дәрежелі істен шығудың 1 оқиғасы тіркелді.   2022ж. 1120 істен шығумен салыстырғанда  II-дәрежелі 1312 істен шығу орын алды (17.1%-ға көбейді). 2023 жылғы 12 айда "АЖК" АҚ электр тораптарында апаттылық жағдай келесі түрдегідей (2022 жылғы осындай мерзіммен салыстыру): 
 35кВ және жоғары көлік тораптарында (қаланың ішінде)  II-дәрежелі 91 істен шығу орын алды. </t>
  </si>
  <si>
    <t>Автокөлік  (Жүкке арналған,   С санатты)</t>
  </si>
  <si>
    <t>Автокөлік  (Жеңіл,   В санатты)</t>
  </si>
</sst>
</file>

<file path=xl/styles.xml><?xml version="1.0" encoding="utf-8"?>
<styleSheet xmlns="http://schemas.openxmlformats.org/spreadsheetml/2006/main" xmlns:mc="http://schemas.openxmlformats.org/markup-compatibility/2006" xmlns:x14ac="http://schemas.microsoft.com/office/spreadsheetml/2009/9/ac" mc:Ignorable="x14ac">
  <numFmts count="125">
    <numFmt numFmtId="41" formatCode="_-* #,##0\ _₽_-;\-* #,##0\ _₽_-;_-* &quot;-&quot;\ _₽_-;_-@_-"/>
    <numFmt numFmtId="43" formatCode="_-* #,##0.00\ _₽_-;\-* #,##0.00\ _₽_-;_-* &quot;-&quot;??\ _₽_-;_-@_-"/>
    <numFmt numFmtId="164" formatCode="_-* #,##0_-;\-* #,##0_-;_-* &quot;-&quot;_-;_-@_-"/>
    <numFmt numFmtId="165" formatCode="_-* #,##0.00_-;\-* #,##0.00_-;_-* &quot;-&quot;??_-;_-@_-"/>
    <numFmt numFmtId="166" formatCode="_-* #,##0.00_р_._-;\-* #,##0.00_р_._-;_-* &quot;-&quot;??_р_._-;_-@_-"/>
    <numFmt numFmtId="167" formatCode="_-* #,##0\ _₽_-;\-* #,##0\ _₽_-;_-* &quot;-&quot;??\ _₽_-;_-@_-"/>
    <numFmt numFmtId="168" formatCode="#,##0.0000"/>
    <numFmt numFmtId="169" formatCode="0.0000000%"/>
    <numFmt numFmtId="170" formatCode="#,##0&quot;р.&quot;;[Red]\-#,##0&quot;р.&quot;"/>
    <numFmt numFmtId="171" formatCode="#,##0.00&quot;р.&quot;;\-#,##0.00&quot;р.&quot;"/>
    <numFmt numFmtId="172" formatCode="_-* #,##0_р_._-;\-* #,##0_р_._-;_-* &quot;-&quot;_р_._-;_-@_-"/>
    <numFmt numFmtId="173" formatCode="_-* #,##0.00&quot;р.&quot;_-;\-* #,##0.00&quot;р.&quot;_-;_-* &quot;-&quot;??&quot;р.&quot;_-;_-@_-"/>
    <numFmt numFmtId="174" formatCode="_(* #,##0_);_(* \(#,##0\);_(* &quot;-&quot;_);_(@_)"/>
    <numFmt numFmtId="175" formatCode="_(* #,##0_);_(* \(#,##0\);_(* &quot;-&quot;??_);_(@_)"/>
    <numFmt numFmtId="176" formatCode="_(* #,##0.00_);_(* \(#,##0.00\);_(* &quot;-&quot;??_);_(@_)"/>
    <numFmt numFmtId="177" formatCode="_-* #,##0&quot;тг.&quot;_-;\-* #,##0&quot;тг.&quot;_-;_-* &quot;-&quot;&quot;тг.&quot;_-;_-@_-"/>
    <numFmt numFmtId="178" formatCode="_-* #,##0\ &quot;руб&quot;_-;\-* #,##0\ &quot;руб&quot;_-;_-* &quot;-&quot;\ &quot;руб&quot;_-;_-@_-"/>
    <numFmt numFmtId="179" formatCode="&quot;?.&quot;#,##0_);[Red]\(&quot;?.&quot;#,##0\)"/>
    <numFmt numFmtId="180" formatCode="&quot;?.&quot;#,##0.00_);[Red]\(&quot;?.&quot;#,##0.00\)"/>
    <numFmt numFmtId="181" formatCode="_(* #,##0.0_);_(* \(#,##0.00\);_(* &quot;-&quot;??_);_(@_)"/>
    <numFmt numFmtId="182" formatCode="#,##0.0_);\(#,##0.0\)"/>
    <numFmt numFmtId="183" formatCode="&quot;$&quot;#,##0.0_);[Red]\(&quot;$&quot;#,##0.0\)"/>
    <numFmt numFmtId="184" formatCode="0.000"/>
    <numFmt numFmtId="185" formatCode="#\ ##0_.\ &quot;zі&quot;\ 00\ &quot;gr&quot;;\(#\ ##0.00\z\і\)"/>
    <numFmt numFmtId="186" formatCode="#\ ##0&quot;zі&quot;00&quot;gr&quot;;\(#\ ##0.00\z\і\)"/>
    <numFmt numFmtId="187" formatCode="#,##0.000_);\(#,##0.000\)"/>
    <numFmt numFmtId="188" formatCode="_-&quot;$&quot;* #,##0.00_-;\-&quot;$&quot;* #,##0.00_-;_-&quot;$&quot;* &quot;-&quot;??_-;_-@_-"/>
    <numFmt numFmtId="189" formatCode="0.0%;\(0.0%\)"/>
    <numFmt numFmtId="190" formatCode="\60\4\7\:"/>
    <numFmt numFmtId="191" formatCode="&quot;$&quot;#,##0_);[Red]\(&quot;$&quot;#,##0\)"/>
    <numFmt numFmtId="192" formatCode="&quot;$&quot;#,\);\(&quot;$&quot;#,##0\)"/>
    <numFmt numFmtId="193" formatCode="&quot;$&quot;#,##0\ ;\(&quot;$&quot;#,##0\)"/>
    <numFmt numFmtId="194" formatCode="* #,##0_);* \(#,##0\);&quot;-&quot;??_);@"/>
    <numFmt numFmtId="195" formatCode="#,##0.000000"/>
    <numFmt numFmtId="196" formatCode="#,##0.0;\(#,##0.0\)"/>
    <numFmt numFmtId="197" formatCode="_(#,##0;\(#,##0\);\-;&quot;  &quot;@"/>
    <numFmt numFmtId="198" formatCode="_(&quot;kr&quot;\ * #,##0_);_(&quot;kr&quot;\ * \(#,##0\);_(&quot;kr&quot;\ * &quot;-&quot;_);_(@_)"/>
    <numFmt numFmtId="199" formatCode="&quot;$&quot;0.00"/>
    <numFmt numFmtId="200" formatCode="_-* #,##0\ &quot;€&quot;_-;\-* #,##0\ &quot;€&quot;_-;_-* &quot;-&quot;\ &quot;€&quot;_-;_-@_-"/>
    <numFmt numFmtId="201" formatCode="#,##0.00&quot; $&quot;;[Red]\-#,##0.00&quot; $&quot;"/>
    <numFmt numFmtId="202" formatCode="_(* #,##0,_);_(* \(#,##0,\);_(* &quot;-&quot;_);_(@_)"/>
    <numFmt numFmtId="203" formatCode="0%_);\(0%\)"/>
    <numFmt numFmtId="204" formatCode="_-* #,##0\ _$_-;\-* #,##0\ _$_-;_-* &quot;-&quot;\ _$_-;_-@_-"/>
    <numFmt numFmtId="205" formatCode="&quot;$&quot;#,\);\(&quot;$&quot;#,\)"/>
    <numFmt numFmtId="206" formatCode="\+0.0;\-0.0"/>
    <numFmt numFmtId="207" formatCode="\+0.0%;\-0.0%"/>
    <numFmt numFmtId="208" formatCode="0.0%"/>
    <numFmt numFmtId="209" formatCode="_ * #,##0_ ;_ * \-#,##0_ ;_ * &quot;-&quot;??_ ;_ @_ "/>
    <numFmt numFmtId="210" formatCode="\g\ \=\ 0.0%;\g\ \=\ \-0.0%"/>
    <numFmt numFmtId="211" formatCode="&quot;$&quot;#,##0"/>
    <numFmt numFmtId="212" formatCode="0.0\x\ "/>
    <numFmt numFmtId="213" formatCode="#\ ##0&quot;zі&quot;_.00&quot;gr&quot;;\(#\ ##0.00\z\і\)"/>
    <numFmt numFmtId="214" formatCode="#\ ##0&quot;zі&quot;.00&quot;gr&quot;;\(#\ ##0&quot;zі&quot;.00&quot;gr&quot;\)"/>
    <numFmt numFmtId="215" formatCode="&quot;$&quot;#,;\(&quot;$&quot;#,\)"/>
    <numFmt numFmtId="216" formatCode="#,##0;\(#,##0\)"/>
    <numFmt numFmtId="217" formatCode="_ * #,##0.00_)_?_ ;_ * \(#,##0.00\)_?_ ;_ * &quot;-&quot;??_)_?_ ;_ @_ "/>
    <numFmt numFmtId="218" formatCode="General_)"/>
    <numFmt numFmtId="219" formatCode="_-* #,##0\ _р_._-;\-* #,##0\ _р_._-;_-* &quot;-&quot;\ _р_._-;_-@_-"/>
    <numFmt numFmtId="220" formatCode="_-* #,##0.00\ _р_._-;\-* #,##0.00\ _р_._-;_-* &quot;-&quot;??\ _р_._-;_-@_-"/>
    <numFmt numFmtId="221" formatCode="_-* #,##0\ &quot;FB&quot;_-;\-* #,##0\ &quot;FB&quot;_-;_-* &quot;-&quot;\ &quot;FB&quot;_-;_-@_-"/>
    <numFmt numFmtId="222" formatCode="_-* #,##0.00\ _F_B_-;\-* #,##0.00\ _F_B_-;_-* &quot;-&quot;??\ _F_B_-;_-@_-"/>
    <numFmt numFmtId="223" formatCode="#,##0_ ;[Red]\-#,##0\ "/>
    <numFmt numFmtId="224" formatCode="#"/>
    <numFmt numFmtId="225" formatCode="0.0"/>
    <numFmt numFmtId="226" formatCode="_-* ###0_-;\(###0\);_-* &quot;–&quot;_-;_-@_-"/>
    <numFmt numFmtId="227" formatCode="_-* #,##0_-;\(#,##0\);_-* &quot;–&quot;_-;_-@_-"/>
    <numFmt numFmtId="228" formatCode="_-* #,###_-;\(#,###\);_-* &quot;–&quot;_-;_-@_-"/>
    <numFmt numFmtId="229" formatCode="_-\ #,##0.000_-;\(#,##0.000\);_-* &quot;–&quot;_-;_-@_-"/>
    <numFmt numFmtId="230" formatCode="_-#,###_-;\(#,###\);_-\ &quot;–&quot;_-;_-@_-"/>
    <numFmt numFmtId="231" formatCode="_(* #,##0_);_(* \(#,##0\);_(* \-_);_(@_)"/>
    <numFmt numFmtId="232" formatCode="#,##0_)_%;\(#,##0\)_%;"/>
    <numFmt numFmtId="233" formatCode="#,##0.000\);[Red]\(#,##0.000\)"/>
    <numFmt numFmtId="234" formatCode="_._.* #,##0.0_)_%;_._.* \(#,##0.0\)_%"/>
    <numFmt numFmtId="235" formatCode="#,##0.0_)_%;\(#,##0.0\)_%;\ \ .0_)_%"/>
    <numFmt numFmtId="236" formatCode="_._.* #,##0.00_)_%;_._.* \(#,##0.00\)_%"/>
    <numFmt numFmtId="237" formatCode="#,##0.00_)_%;\(#,##0.00\)_%;\ \ .00_)_%"/>
    <numFmt numFmtId="238" formatCode="_._.* #,##0.000_)_%;_._.* \(#,##0.000\)_%"/>
    <numFmt numFmtId="239" formatCode="#,##0.000_)_%;\(#,##0.000\)_%;\ \ .000_)_%"/>
    <numFmt numFmtId="240" formatCode="_._.* \(#,##0\)_%;_._.* #,##0_)_%;_._.* 0_)_%;_._.@_)_%"/>
    <numFmt numFmtId="241" formatCode="_._.&quot;$&quot;* \(#,##0\)_%;_._.&quot;$&quot;* #,##0_)_%;_._.&quot;$&quot;* 0_)_%;_._.@_)_%"/>
    <numFmt numFmtId="242" formatCode="* \(#,##0\);* #,##0_);&quot;-&quot;??_);@"/>
    <numFmt numFmtId="243" formatCode="&quot;$&quot;* #,##0_)_%;&quot;$&quot;* \(#,##0\)_%;&quot;$&quot;* &quot;-&quot;??_)_%;@_)_%"/>
    <numFmt numFmtId="244" formatCode="\$#,##0_);[Red]&quot;($&quot;#,##0\)"/>
    <numFmt numFmtId="245" formatCode="_._.&quot;$&quot;* #,##0.0_)_%;_._.&quot;$&quot;* \(#,##0.0\)_%"/>
    <numFmt numFmtId="246" formatCode="&quot;$&quot;* #,##0.0_)_%;&quot;$&quot;* \(#,##0.0\)_%;&quot;$&quot;* \ .0_)_%"/>
    <numFmt numFmtId="247" formatCode="_._.&quot;$&quot;* #,##0.00_)_%;_._.&quot;$&quot;* \(#,##0.00\)_%"/>
    <numFmt numFmtId="248" formatCode="&quot;$&quot;* #,##0.00_)_%;&quot;$&quot;* \(#,##0.00\)_%;&quot;$&quot;* \ .00_)_%"/>
    <numFmt numFmtId="249" formatCode="_._.&quot;$&quot;* #,##0.000_)_%;_._.&quot;$&quot;* \(#,##0.000\)_%"/>
    <numFmt numFmtId="250" formatCode="&quot;$&quot;* #,##0.000_)_%;&quot;$&quot;* \(#,##0.000\)_%;&quot;$&quot;* \ .000_)_%"/>
    <numFmt numFmtId="251" formatCode="d\-mmm\-yy;@"/>
    <numFmt numFmtId="252" formatCode="d\-mmm;@"/>
    <numFmt numFmtId="253" formatCode="&quot;P&quot;#,##0.00;[Red]\-&quot;P&quot;#,##0.00"/>
    <numFmt numFmtId="254" formatCode="_-&quot;P&quot;* #,##0.00_-;\-&quot;P&quot;* #,##0.00_-;_-&quot;P&quot;* &quot;-&quot;??_-;_-@_-"/>
    <numFmt numFmtId="255" formatCode="_([$€-2]* #,##0.00_);_([$€-2]* \(#,##0.00\);_([$€-2]* &quot;-&quot;??_)"/>
    <numFmt numFmtId="256" formatCode="#,##0\ \ ;\(#,##0\)\ ;\—\ \ \ \ "/>
    <numFmt numFmtId="257" formatCode="&quot;$&quot;#,##0\ ;\-&quot;$&quot;#,##0"/>
    <numFmt numFmtId="258" formatCode="&quot;$&quot;#,##0.00\ ;\(&quot;$&quot;#,##0.00\)"/>
    <numFmt numFmtId="259" formatCode="_-* #,##0\ _P_t_s_-;\-* #,##0\ _P_t_s_-;_-* &quot;-&quot;\ _P_t_s_-;_-@_-"/>
    <numFmt numFmtId="260" formatCode="_-* #,##0.00\ _P_t_s_-;\-* #,##0.00\ _P_t_s_-;_-* &quot;-&quot;??\ _P_t_s_-;_-@_-"/>
    <numFmt numFmtId="261" formatCode="_-* #,##0\ &quot;Pts&quot;_-;\-* #,##0\ &quot;Pts&quot;_-;_-* &quot;-&quot;\ &quot;Pts&quot;_-;_-@_-"/>
    <numFmt numFmtId="262" formatCode="_-* #,##0.00\ &quot;Pts&quot;_-;\-* #,##0.00\ &quot;Pts&quot;_-;_-* &quot;-&quot;??\ &quot;Pts&quot;_-;_-@_-"/>
    <numFmt numFmtId="263" formatCode="_(&quot;$&quot;* #,##0_);_(&quot;$&quot;* \(#,##0\);_(&quot;$&quot;* &quot;-&quot;_);_(@_)"/>
    <numFmt numFmtId="264" formatCode="_(&quot;$&quot;* #,##0.00_);_(&quot;$&quot;* \(#,##0.00\);_(&quot;$&quot;* &quot;-&quot;??_);_(@_)"/>
    <numFmt numFmtId="265" formatCode="_(* #,##0,_);_(* \(#,##0,\);_(* \-_);_(@_)"/>
    <numFmt numFmtId="266" formatCode="0_)%;\(0\)%"/>
    <numFmt numFmtId="267" formatCode="_._._(* 0_)%;_._.* \(0\)%"/>
    <numFmt numFmtId="268" formatCode="_(0_)%;\(0\)%"/>
    <numFmt numFmtId="269" formatCode="_(0.0_)%;\(0.0\)%"/>
    <numFmt numFmtId="270" formatCode="_._._(* 0.0_)%;_._.* \(0.0\)%"/>
    <numFmt numFmtId="271" formatCode="_(0.00_)%;\(0.00\)%"/>
    <numFmt numFmtId="272" formatCode="_._._(* 0.00_)%;_._.* \(0.00\)%"/>
    <numFmt numFmtId="273" formatCode="_(0.000_)%;\(0.000\)%"/>
    <numFmt numFmtId="274" formatCode="_._._(* 0.000_)%;_._.* \(0.000\)%"/>
    <numFmt numFmtId="275" formatCode="#,##0______;;&quot;------------      &quot;"/>
    <numFmt numFmtId="276" formatCode="mm/dd/yy"/>
    <numFmt numFmtId="277" formatCode="_-* #,##0.00\ _T_L_-;\-* #,##0.00\ _T_L_-;_-* &quot;-&quot;??\ _T_L_-;_-@_-"/>
    <numFmt numFmtId="278" formatCode="&quot;P&quot;#,##0.00;\-&quot;P&quot;#,##0.00"/>
    <numFmt numFmtId="279" formatCode="_-&quot;P&quot;* #,##0_-;\-&quot;P&quot;* #,##0_-;_-&quot;P&quot;* &quot;-&quot;_-;_-@_-"/>
    <numFmt numFmtId="280" formatCode="#,##0.000_ ;\-#,##0.000\ "/>
    <numFmt numFmtId="281" formatCode="#,##0.00_ ;[Red]\-#,##0.00\ "/>
    <numFmt numFmtId="282" formatCode="_-* #,##0.00_р_._-;\-* #,##0.00_р_._-;_-* \-??_р_._-;_-@_-"/>
    <numFmt numFmtId="283" formatCode="#,##0.000"/>
    <numFmt numFmtId="284" formatCode="[$-409]d\-mmm\-yy;@"/>
    <numFmt numFmtId="285" formatCode="[$-409]d\-mmm;@"/>
    <numFmt numFmtId="286" formatCode="[$$-409]#,##0_ ;[Red]\-[$$-409]#,##0\ "/>
  </numFmts>
  <fonts count="247">
    <font>
      <sz val="11"/>
      <color theme="1"/>
      <name val="Calibri"/>
      <family val="2"/>
      <charset val="204"/>
      <scheme val="minor"/>
    </font>
    <font>
      <sz val="10"/>
      <color theme="1"/>
      <name val="Arial Cyr"/>
      <family val="2"/>
      <charset val="204"/>
    </font>
    <font>
      <sz val="11"/>
      <color theme="1"/>
      <name val="Calibri"/>
      <family val="2"/>
      <charset val="204"/>
      <scheme val="minor"/>
    </font>
    <font>
      <sz val="10"/>
      <name val="Arial"/>
      <family val="2"/>
      <charset val="204"/>
    </font>
    <font>
      <sz val="8"/>
      <color rgb="FF000000"/>
      <name val="Arial"/>
      <family val="2"/>
      <charset val="204"/>
    </font>
    <font>
      <sz val="11"/>
      <color indexed="8"/>
      <name val="Calibri"/>
      <family val="2"/>
      <charset val="204"/>
    </font>
    <font>
      <sz val="12"/>
      <name val="Times New Roman"/>
      <family val="1"/>
      <charset val="204"/>
    </font>
    <font>
      <sz val="10"/>
      <name val="Arial Cyr"/>
      <family val="2"/>
      <charset val="204"/>
    </font>
    <font>
      <sz val="10"/>
      <name val="Arial Cyr"/>
      <charset val="204"/>
    </font>
    <font>
      <u/>
      <sz val="11"/>
      <color theme="10"/>
      <name val="Calibri"/>
      <family val="2"/>
      <charset val="204"/>
      <scheme val="minor"/>
    </font>
    <font>
      <sz val="10"/>
      <color indexed="8"/>
      <name val="MS Sans Serif"/>
      <family val="2"/>
      <charset val="204"/>
    </font>
    <font>
      <b/>
      <sz val="1"/>
      <color indexed="8"/>
      <name val="Courier"/>
      <family val="3"/>
    </font>
    <font>
      <sz val="10"/>
      <name val="Helv"/>
      <charset val="204"/>
    </font>
    <font>
      <sz val="10"/>
      <name val="Helv"/>
    </font>
    <font>
      <sz val="10"/>
      <name val="Helv"/>
      <charset val="178"/>
    </font>
    <font>
      <sz val="10"/>
      <name val="Helv"/>
      <family val="2"/>
    </font>
    <font>
      <sz val="1"/>
      <color indexed="8"/>
      <name val="Courier"/>
      <family val="3"/>
    </font>
    <font>
      <sz val="1"/>
      <color indexed="8"/>
      <name val="Courier"/>
      <family val="1"/>
      <charset val="204"/>
    </font>
    <font>
      <b/>
      <sz val="1"/>
      <color indexed="8"/>
      <name val="Courier"/>
      <family val="1"/>
      <charset val="204"/>
    </font>
    <font>
      <sz val="11"/>
      <color indexed="8"/>
      <name val="Calibri"/>
      <family val="2"/>
    </font>
    <font>
      <sz val="10"/>
      <color indexed="8"/>
      <name val="Arial Cyr"/>
      <family val="2"/>
      <charset val="204"/>
    </font>
    <font>
      <sz val="11"/>
      <color indexed="9"/>
      <name val="Calibri"/>
      <family val="2"/>
      <charset val="204"/>
    </font>
    <font>
      <sz val="11"/>
      <color indexed="9"/>
      <name val="Calibri"/>
      <family val="2"/>
    </font>
    <font>
      <sz val="10"/>
      <color indexed="9"/>
      <name val="Arial Cyr"/>
      <family val="2"/>
      <charset val="204"/>
    </font>
    <font>
      <sz val="10"/>
      <name val="MS Sans Serif"/>
      <family val="2"/>
      <charset val="204"/>
    </font>
    <font>
      <u/>
      <sz val="10"/>
      <color indexed="12"/>
      <name val="Arial Cyr"/>
      <charset val="204"/>
    </font>
    <font>
      <sz val="11"/>
      <color indexed="20"/>
      <name val="Calibri"/>
      <family val="2"/>
      <charset val="204"/>
    </font>
    <font>
      <sz val="11"/>
      <color indexed="20"/>
      <name val="Calibri"/>
      <family val="2"/>
    </font>
    <font>
      <sz val="10"/>
      <name val="Courier"/>
      <family val="1"/>
      <charset val="204"/>
    </font>
    <font>
      <b/>
      <sz val="10"/>
      <color indexed="8"/>
      <name val="Arial"/>
      <family val="2"/>
    </font>
    <font>
      <sz val="10"/>
      <color indexed="8"/>
      <name val="Arial"/>
      <family val="2"/>
    </font>
    <font>
      <sz val="9"/>
      <name val="Times New Roman"/>
      <family val="1"/>
    </font>
    <font>
      <sz val="10"/>
      <name val="Pragmatica"/>
    </font>
    <font>
      <sz val="10"/>
      <name val="Courier"/>
      <family val="3"/>
    </font>
    <font>
      <b/>
      <sz val="11"/>
      <color indexed="52"/>
      <name val="Calibri"/>
      <family val="2"/>
      <charset val="204"/>
    </font>
    <font>
      <b/>
      <sz val="11"/>
      <color indexed="52"/>
      <name val="Calibri"/>
      <family val="2"/>
    </font>
    <font>
      <b/>
      <sz val="11"/>
      <color indexed="9"/>
      <name val="Calibri"/>
      <family val="2"/>
      <charset val="204"/>
    </font>
    <font>
      <b/>
      <sz val="11"/>
      <color indexed="9"/>
      <name val="Calibri"/>
      <family val="2"/>
    </font>
    <font>
      <b/>
      <sz val="10"/>
      <name val="Arial"/>
      <family val="2"/>
    </font>
    <font>
      <sz val="10"/>
      <name val="Arial"/>
      <family val="2"/>
    </font>
    <font>
      <sz val="8"/>
      <color indexed="8"/>
      <name val="Tahoma"/>
      <family val="2"/>
    </font>
    <font>
      <sz val="9"/>
      <name val="Arial Narrow"/>
      <family val="2"/>
      <charset val="204"/>
    </font>
    <font>
      <sz val="10"/>
      <name val="Times New Roman"/>
      <family val="1"/>
    </font>
    <font>
      <sz val="12"/>
      <name val="Tms Rmn"/>
      <charset val="204"/>
    </font>
    <font>
      <b/>
      <sz val="11"/>
      <color indexed="8"/>
      <name val="Calibri"/>
      <family val="2"/>
      <charset val="204"/>
    </font>
    <font>
      <i/>
      <sz val="11"/>
      <color indexed="23"/>
      <name val="Calibri"/>
      <family val="2"/>
      <charset val="204"/>
    </font>
    <font>
      <i/>
      <sz val="11"/>
      <color indexed="23"/>
      <name val="Calibri"/>
      <family val="2"/>
    </font>
    <font>
      <sz val="10"/>
      <color indexed="12"/>
      <name val="Arial"/>
      <family val="2"/>
    </font>
    <font>
      <sz val="9"/>
      <color indexed="17"/>
      <name val="Palatino"/>
      <family val="1"/>
    </font>
    <font>
      <sz val="10"/>
      <color indexed="62"/>
      <name val="Arial"/>
      <family val="2"/>
    </font>
    <font>
      <sz val="11"/>
      <color indexed="17"/>
      <name val="Calibri"/>
      <family val="2"/>
      <charset val="204"/>
    </font>
    <font>
      <sz val="11"/>
      <color indexed="17"/>
      <name val="Calibri"/>
      <family val="2"/>
    </font>
    <font>
      <sz val="8"/>
      <name val="Arial"/>
      <family val="2"/>
    </font>
    <font>
      <b/>
      <sz val="12"/>
      <name val="Arial"/>
      <family val="2"/>
    </font>
    <font>
      <b/>
      <sz val="15"/>
      <color indexed="56"/>
      <name val="Calibri"/>
      <family val="2"/>
      <charset val="204"/>
    </font>
    <font>
      <b/>
      <sz val="18"/>
      <name val="Arial"/>
      <family val="2"/>
      <charset val="204"/>
    </font>
    <font>
      <b/>
      <sz val="13"/>
      <color indexed="56"/>
      <name val="Calibri"/>
      <family val="2"/>
      <charset val="204"/>
    </font>
    <font>
      <b/>
      <sz val="12"/>
      <name val="Arial"/>
      <family val="2"/>
      <charset val="204"/>
    </font>
    <font>
      <b/>
      <sz val="11"/>
      <color indexed="56"/>
      <name val="Calibri"/>
      <family val="2"/>
      <charset val="204"/>
    </font>
    <font>
      <b/>
      <sz val="11"/>
      <color indexed="56"/>
      <name val="Calibri"/>
      <family val="2"/>
    </font>
    <font>
      <u/>
      <sz val="7.5"/>
      <color indexed="12"/>
      <name val="Arial"/>
      <family val="2"/>
      <charset val="204"/>
    </font>
    <font>
      <u/>
      <sz val="10"/>
      <color indexed="12"/>
      <name val="Arial"/>
      <family val="2"/>
      <charset val="204"/>
    </font>
    <font>
      <u/>
      <sz val="10"/>
      <color indexed="36"/>
      <name val="Arial Cyr"/>
      <charset val="204"/>
    </font>
    <font>
      <b/>
      <u/>
      <sz val="16"/>
      <name val="Arial"/>
      <family val="2"/>
      <charset val="204"/>
    </font>
    <font>
      <sz val="10"/>
      <name val="TimesDL"/>
      <charset val="204"/>
    </font>
    <font>
      <b/>
      <sz val="9"/>
      <name val="Helv"/>
      <charset val="204"/>
    </font>
    <font>
      <b/>
      <sz val="9"/>
      <name val="Helv"/>
      <family val="2"/>
    </font>
    <font>
      <b/>
      <sz val="14"/>
      <name val="Helv"/>
      <charset val="204"/>
    </font>
    <font>
      <b/>
      <sz val="14"/>
      <name val="Helv"/>
      <family val="2"/>
    </font>
    <font>
      <sz val="11"/>
      <color indexed="52"/>
      <name val="Calibri"/>
      <family val="2"/>
      <charset val="204"/>
    </font>
    <font>
      <sz val="11"/>
      <color indexed="52"/>
      <name val="Calibri"/>
      <family val="2"/>
    </font>
    <font>
      <sz val="11"/>
      <color indexed="60"/>
      <name val="Calibri"/>
      <family val="2"/>
      <charset val="204"/>
    </font>
    <font>
      <sz val="11"/>
      <color indexed="60"/>
      <name val="Calibri"/>
      <family val="2"/>
    </font>
    <font>
      <sz val="8"/>
      <color theme="1"/>
      <name val="Tahoma"/>
      <family val="2"/>
    </font>
    <font>
      <sz val="8"/>
      <name val="Helv"/>
      <charset val="204"/>
    </font>
    <font>
      <sz val="8"/>
      <name val="Helv"/>
      <family val="2"/>
    </font>
    <font>
      <b/>
      <sz val="11"/>
      <color indexed="63"/>
      <name val="Calibri"/>
      <family val="2"/>
      <charset val="204"/>
    </font>
    <font>
      <b/>
      <sz val="11"/>
      <color indexed="63"/>
      <name val="Calibri"/>
      <family val="2"/>
    </font>
    <font>
      <sz val="8"/>
      <name val="Arial"/>
      <family val="2"/>
      <charset val="204"/>
    </font>
    <font>
      <b/>
      <sz val="20"/>
      <name val="Times New Roman"/>
      <family val="1"/>
      <charset val="204"/>
    </font>
    <font>
      <sz val="12"/>
      <color indexed="8"/>
      <name val="Times New Roman"/>
      <family val="1"/>
    </font>
    <font>
      <b/>
      <sz val="8"/>
      <name val="Palatino"/>
      <family val="1"/>
      <charset val="204"/>
    </font>
    <font>
      <i/>
      <sz val="8"/>
      <name val="Helvetica"/>
      <family val="2"/>
    </font>
    <font>
      <sz val="10"/>
      <color indexed="39"/>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color indexed="10"/>
      <name val="Helvetica"/>
      <family val="2"/>
    </font>
    <font>
      <sz val="8"/>
      <name val="Helvetica"/>
      <family val="2"/>
    </font>
    <font>
      <b/>
      <sz val="18"/>
      <color indexed="62"/>
      <name val="Cambria"/>
      <family val="2"/>
      <charset val="204"/>
    </font>
    <font>
      <sz val="8"/>
      <color indexed="17"/>
      <name val="Helvetica"/>
      <family val="2"/>
    </font>
    <font>
      <b/>
      <sz val="10"/>
      <name val="Palatino"/>
      <family val="1"/>
    </font>
    <font>
      <sz val="10"/>
      <name val="NTHelvetica/Cyrillic"/>
      <charset val="204"/>
    </font>
    <font>
      <b/>
      <sz val="9"/>
      <name val="Helvetica"/>
      <family val="2"/>
    </font>
    <font>
      <sz val="10"/>
      <name val="Arial Narrow"/>
      <family val="2"/>
      <charset val="204"/>
    </font>
    <font>
      <b/>
      <sz val="10"/>
      <color indexed="10"/>
      <name val="Arial"/>
      <family val="2"/>
    </font>
    <font>
      <b/>
      <sz val="18"/>
      <color indexed="56"/>
      <name val="Cambria"/>
      <family val="2"/>
      <charset val="204"/>
    </font>
    <font>
      <b/>
      <sz val="18"/>
      <color indexed="56"/>
      <name val="Cambria"/>
      <family val="2"/>
    </font>
    <font>
      <b/>
      <sz val="14"/>
      <name val="Times New Roman"/>
      <family val="1"/>
      <charset val="204"/>
    </font>
    <font>
      <sz val="11"/>
      <color indexed="10"/>
      <name val="Calibri"/>
      <family val="2"/>
      <charset val="204"/>
    </font>
    <font>
      <sz val="11"/>
      <color indexed="10"/>
      <name val="Calibri"/>
      <family val="2"/>
    </font>
    <font>
      <sz val="10"/>
      <color indexed="62"/>
      <name val="Arial Cyr"/>
      <family val="2"/>
      <charset val="204"/>
    </font>
    <font>
      <b/>
      <sz val="10"/>
      <color indexed="63"/>
      <name val="Arial Cyr"/>
      <family val="2"/>
      <charset val="204"/>
    </font>
    <font>
      <b/>
      <sz val="10"/>
      <color indexed="52"/>
      <name val="Arial Cyr"/>
      <family val="2"/>
      <charset val="204"/>
    </font>
    <font>
      <u/>
      <sz val="10"/>
      <color theme="10"/>
      <name val="Arial Cyr"/>
      <charset val="204"/>
    </font>
    <font>
      <u/>
      <sz val="9"/>
      <color indexed="12"/>
      <name val="MS Sans Serif"/>
      <family val="2"/>
      <charset val="204"/>
    </font>
    <font>
      <u/>
      <sz val="10"/>
      <color theme="10"/>
      <name val="Arial Cyr"/>
      <family val="2"/>
      <charset val="204"/>
    </font>
    <font>
      <b/>
      <sz val="10"/>
      <name val="Arial Cyr"/>
      <family val="2"/>
      <charset val="204"/>
    </font>
    <font>
      <b/>
      <i/>
      <sz val="10"/>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12"/>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sz val="10"/>
      <name val="Times New Roman"/>
      <family val="1"/>
      <charset val="204"/>
    </font>
    <font>
      <sz val="8"/>
      <color theme="3"/>
      <name val="Cambria"/>
      <family val="2"/>
      <scheme val="major"/>
    </font>
    <font>
      <sz val="12"/>
      <color theme="1"/>
      <name val="Times New Roman"/>
      <family val="2"/>
      <charset val="204"/>
    </font>
    <font>
      <sz val="10"/>
      <name val="Arial Cyr"/>
    </font>
    <font>
      <sz val="11"/>
      <color theme="1"/>
      <name val="Calibri"/>
      <family val="2"/>
      <scheme val="minor"/>
    </font>
    <font>
      <sz val="10"/>
      <color indexed="20"/>
      <name val="Arial Cyr"/>
      <family val="2"/>
      <charset val="204"/>
    </font>
    <font>
      <i/>
      <sz val="10"/>
      <color indexed="23"/>
      <name val="Arial Cyr"/>
      <family val="2"/>
      <charset val="204"/>
    </font>
    <font>
      <sz val="10"/>
      <name val="Tahoma"/>
      <family val="2"/>
      <charset val="204"/>
    </font>
    <font>
      <sz val="10"/>
      <color indexed="52"/>
      <name val="Arial Cyr"/>
      <family val="2"/>
      <charset val="204"/>
    </font>
    <font>
      <sz val="9"/>
      <color indexed="8"/>
      <name val="Arial"/>
      <family val="2"/>
    </font>
    <font>
      <sz val="10"/>
      <color indexed="0"/>
      <name val="Helv"/>
      <charset val="204"/>
    </font>
    <font>
      <sz val="10"/>
      <color indexed="10"/>
      <name val="Arial Cyr"/>
      <family val="2"/>
      <charset val="204"/>
    </font>
    <font>
      <sz val="9"/>
      <name val="Arial Cyr"/>
      <charset val="204"/>
    </font>
    <font>
      <sz val="12"/>
      <name val="Times New Roman Cyr"/>
    </font>
    <font>
      <sz val="10"/>
      <color indexed="17"/>
      <name val="Arial Cyr"/>
      <family val="2"/>
      <charset val="204"/>
    </font>
    <font>
      <sz val="10"/>
      <name val="Geneva"/>
      <family val="2"/>
    </font>
    <font>
      <sz val="6"/>
      <color indexed="72"/>
      <name val="Courier"/>
      <family val="1"/>
      <charset val="204"/>
    </font>
    <font>
      <sz val="10"/>
      <color indexed="72"/>
      <name val="Courier"/>
      <family val="1"/>
      <charset val="204"/>
    </font>
    <font>
      <sz val="10"/>
      <name val="NTTimes/Cyrillic"/>
    </font>
    <font>
      <b/>
      <sz val="1"/>
      <color indexed="8"/>
      <name val="Courier"/>
      <family val="3"/>
      <charset val="204"/>
    </font>
    <font>
      <sz val="10"/>
      <name val="Times New Roman Cyr"/>
      <family val="1"/>
      <charset val="204"/>
    </font>
    <font>
      <sz val="10"/>
      <name val="Helv"/>
      <family val="2"/>
      <charset val="204"/>
    </font>
    <font>
      <sz val="10"/>
      <name val="Garamond"/>
      <family val="1"/>
      <charset val="204"/>
    </font>
    <font>
      <sz val="1"/>
      <color indexed="8"/>
      <name val="Courier"/>
      <family val="3"/>
      <charset val="204"/>
    </font>
    <font>
      <sz val="14"/>
      <name val="–?’©"/>
      <family val="1"/>
      <charset val="128"/>
    </font>
    <font>
      <sz val="14"/>
      <name val="¾©"/>
      <family val="1"/>
      <charset val="128"/>
    </font>
    <font>
      <sz val="8.25"/>
      <name val="Helv"/>
    </font>
    <font>
      <b/>
      <u/>
      <sz val="9"/>
      <color indexed="10"/>
      <name val="Times New Roman"/>
      <family val="1"/>
    </font>
    <font>
      <b/>
      <sz val="9"/>
      <color indexed="18"/>
      <name val="Times New Roman"/>
      <family val="1"/>
      <charset val="204"/>
    </font>
    <font>
      <sz val="10"/>
      <name val="Courier"/>
      <family val="3"/>
      <charset val="204"/>
    </font>
    <font>
      <b/>
      <sz val="10"/>
      <color indexed="8"/>
      <name val="Arial"/>
      <family val="2"/>
      <charset val="204"/>
    </font>
    <font>
      <sz val="12"/>
      <name val="Tms Rmn"/>
    </font>
    <font>
      <sz val="14"/>
      <color indexed="57"/>
      <name val="Arial"/>
      <family val="2"/>
    </font>
    <font>
      <sz val="6.5"/>
      <name val="Arial"/>
      <family val="2"/>
    </font>
    <font>
      <sz val="12"/>
      <color indexed="50"/>
      <name val="Arial"/>
      <family val="2"/>
    </font>
    <font>
      <sz val="7.5"/>
      <name val="Arial"/>
      <family val="2"/>
    </font>
    <font>
      <b/>
      <sz val="11"/>
      <name val="Arial"/>
      <family val="2"/>
    </font>
    <font>
      <b/>
      <sz val="8"/>
      <name val="Arial"/>
      <family val="2"/>
      <charset val="204"/>
    </font>
    <font>
      <b/>
      <sz val="10"/>
      <name val="Arial"/>
      <family val="2"/>
      <charset val="204"/>
    </font>
    <font>
      <sz val="10"/>
      <name val="Palatino Linotype"/>
      <family val="1"/>
    </font>
    <font>
      <sz val="11"/>
      <name val="Times New Roman"/>
      <family val="1"/>
    </font>
    <font>
      <sz val="9"/>
      <name val="Arial"/>
      <family val="2"/>
    </font>
    <font>
      <u val="singleAccounting"/>
      <sz val="11"/>
      <name val="Times New Roman"/>
      <family val="1"/>
    </font>
    <font>
      <b/>
      <sz val="16"/>
      <name val="Times New Roman"/>
      <family val="1"/>
    </font>
    <font>
      <sz val="10"/>
      <name val="MS Serif"/>
      <family val="2"/>
      <charset val="204"/>
    </font>
    <font>
      <sz val="11"/>
      <color indexed="12"/>
      <name val="Times New Roman"/>
      <family val="1"/>
    </font>
    <font>
      <sz val="10"/>
      <color indexed="12"/>
      <name val="Arial"/>
      <family val="2"/>
      <charset val="204"/>
    </font>
    <font>
      <sz val="10"/>
      <name val="PragmaticaCTT"/>
    </font>
    <font>
      <sz val="10"/>
      <color indexed="16"/>
      <name val="MS Serif"/>
      <family val="2"/>
      <charset val="204"/>
    </font>
    <font>
      <sz val="11"/>
      <name val="Times New Roman"/>
      <family val="1"/>
      <charset val="204"/>
    </font>
    <font>
      <sz val="8"/>
      <color indexed="57"/>
      <name val="Arial"/>
      <family val="2"/>
    </font>
    <font>
      <b/>
      <u/>
      <sz val="9"/>
      <name val="Times New Roman"/>
      <family val="1"/>
    </font>
    <font>
      <sz val="10"/>
      <color indexed="14"/>
      <name val="Times New Roman"/>
      <family val="1"/>
    </font>
    <font>
      <b/>
      <sz val="10"/>
      <color indexed="58"/>
      <name val="Arial"/>
      <family val="2"/>
      <charset val="162"/>
    </font>
    <font>
      <b/>
      <sz val="10"/>
      <color indexed="18"/>
      <name val="Arial"/>
      <family val="2"/>
      <charset val="162"/>
    </font>
    <font>
      <b/>
      <sz val="10"/>
      <color indexed="10"/>
      <name val="Book Antiqua"/>
      <family val="1"/>
      <charset val="204"/>
    </font>
    <font>
      <b/>
      <sz val="9"/>
      <name val="Helv"/>
      <family val="2"/>
      <charset val="204"/>
    </font>
    <font>
      <b/>
      <sz val="14"/>
      <name val="Helv"/>
      <family val="2"/>
      <charset val="204"/>
    </font>
    <font>
      <sz val="18"/>
      <name val="Times New Roman"/>
      <family val="1"/>
    </font>
    <font>
      <b/>
      <sz val="13"/>
      <name val="Times New Roman"/>
      <family val="1"/>
    </font>
    <font>
      <b/>
      <i/>
      <sz val="12"/>
      <name val="Times New Roman"/>
      <family val="1"/>
    </font>
    <font>
      <i/>
      <sz val="12"/>
      <name val="Times New Roman"/>
      <family val="1"/>
    </font>
    <font>
      <b/>
      <sz val="10"/>
      <color indexed="18"/>
      <name val="Arial Tur"/>
      <family val="2"/>
      <charset val="162"/>
    </font>
    <font>
      <sz val="10"/>
      <name val="Palatino Linotype"/>
      <family val="1"/>
      <charset val="204"/>
    </font>
    <font>
      <sz val="10"/>
      <color theme="1"/>
      <name val="Calibri"/>
      <family val="2"/>
      <scheme val="minor"/>
    </font>
    <font>
      <sz val="8"/>
      <color indexed="8"/>
      <name val="Tahoma"/>
      <family val="2"/>
      <charset val="204"/>
    </font>
    <font>
      <sz val="8"/>
      <name val="Helv"/>
      <family val="2"/>
      <charset val="204"/>
    </font>
    <font>
      <sz val="11"/>
      <name val="Times New Roman CYR"/>
      <charset val="204"/>
    </font>
    <font>
      <sz val="12"/>
      <name val="TimesET"/>
      <charset val="204"/>
    </font>
    <font>
      <sz val="12"/>
      <color indexed="8"/>
      <name val="Times New Roman"/>
      <family val="1"/>
      <charset val="204"/>
    </font>
    <font>
      <u/>
      <sz val="10"/>
      <name val="Arial"/>
      <family val="2"/>
      <charset val="204"/>
    </font>
    <font>
      <i/>
      <sz val="12"/>
      <name val="Tms Rmn"/>
      <charset val="204"/>
    </font>
    <font>
      <sz val="8"/>
      <name val="Helv"/>
    </font>
    <font>
      <sz val="8"/>
      <color indexed="10"/>
      <name val="Helvetica"/>
      <family val="2"/>
      <charset val="204"/>
    </font>
    <font>
      <sz val="8"/>
      <name val="Helvetica"/>
      <family val="2"/>
      <charset val="204"/>
    </font>
    <font>
      <sz val="11"/>
      <name val="Univers"/>
      <family val="2"/>
    </font>
    <font>
      <b/>
      <sz val="9"/>
      <name val="Helvetica"/>
      <family val="2"/>
      <charset val="204"/>
    </font>
    <font>
      <sz val="10"/>
      <color indexed="0"/>
      <name val="Helv"/>
    </font>
    <font>
      <b/>
      <sz val="8"/>
      <color indexed="8"/>
      <name val="Helv"/>
    </font>
    <font>
      <b/>
      <sz val="10"/>
      <color indexed="10"/>
      <name val="Arial"/>
      <family val="2"/>
      <charset val="204"/>
    </font>
    <font>
      <b/>
      <sz val="10"/>
      <color indexed="10"/>
      <name val="Times New Roman"/>
      <family val="1"/>
    </font>
    <font>
      <b/>
      <sz val="10"/>
      <color indexed="39"/>
      <name val="Times New Roman"/>
      <family val="1"/>
    </font>
    <font>
      <b/>
      <u/>
      <sz val="10"/>
      <name val="Times New Roman"/>
      <family val="1"/>
    </font>
    <font>
      <b/>
      <sz val="8"/>
      <name val="Arial Cyr"/>
      <family val="2"/>
      <charset val="204"/>
    </font>
    <font>
      <u/>
      <sz val="11"/>
      <color indexed="12"/>
      <name val="Calibri"/>
      <family val="2"/>
      <charset val="204"/>
    </font>
    <font>
      <b/>
      <sz val="12"/>
      <name val="Arial Cyr"/>
      <family val="2"/>
      <charset val="204"/>
    </font>
    <font>
      <b/>
      <sz val="14"/>
      <name val="Arial Cyr"/>
      <family val="2"/>
      <charset val="204"/>
    </font>
    <font>
      <b/>
      <i/>
      <sz val="14"/>
      <color indexed="10"/>
      <name val="Arial Cyr"/>
      <family val="2"/>
      <charset val="204"/>
    </font>
    <font>
      <sz val="12"/>
      <name val="Arial Cyr"/>
      <family val="2"/>
      <charset val="204"/>
    </font>
    <font>
      <b/>
      <sz val="11"/>
      <name val="Arial Cyr"/>
      <family val="2"/>
      <charset val="204"/>
    </font>
    <font>
      <b/>
      <i/>
      <sz val="14"/>
      <color indexed="57"/>
      <name val="Arial Cyr"/>
      <family val="2"/>
      <charset val="204"/>
    </font>
    <font>
      <sz val="10"/>
      <name val="Tahoma"/>
      <family val="2"/>
    </font>
    <font>
      <sz val="10"/>
      <name val="Arial Narrow"/>
      <family val="2"/>
    </font>
    <font>
      <b/>
      <sz val="10"/>
      <name val="Arial Narrow"/>
      <family val="2"/>
    </font>
    <font>
      <b/>
      <sz val="12"/>
      <color indexed="12"/>
      <name val="Arial Cyr"/>
      <family val="2"/>
      <charset val="204"/>
    </font>
    <font>
      <sz val="8"/>
      <name val="Arial Cyr"/>
      <family val="2"/>
      <charset val="204"/>
    </font>
    <font>
      <sz val="12"/>
      <name val="Times New Roman"/>
      <family val="1"/>
    </font>
    <font>
      <sz val="14"/>
      <color theme="1"/>
      <name val="Times New Roman"/>
      <family val="1"/>
      <charset val="204"/>
    </font>
    <font>
      <sz val="14"/>
      <color theme="1"/>
      <name val="Calibri"/>
      <family val="2"/>
      <charset val="204"/>
      <scheme val="minor"/>
    </font>
    <font>
      <b/>
      <sz val="14"/>
      <color rgb="FF000000"/>
      <name val="Times New Roman"/>
      <family val="1"/>
      <charset val="204"/>
    </font>
    <font>
      <sz val="14"/>
      <name val="Times New Roman"/>
      <family val="1"/>
      <charset val="204"/>
    </font>
    <font>
      <sz val="14"/>
      <color rgb="FF000000"/>
      <name val="Times New Roman"/>
      <family val="1"/>
      <charset val="204"/>
    </font>
    <font>
      <b/>
      <sz val="14"/>
      <color theme="1"/>
      <name val="Times New Roman"/>
      <family val="1"/>
      <charset val="204"/>
    </font>
    <font>
      <b/>
      <u/>
      <sz val="14"/>
      <color rgb="FF000000"/>
      <name val="Times New Roman"/>
      <family val="1"/>
      <charset val="204"/>
    </font>
    <font>
      <u/>
      <sz val="14"/>
      <color rgb="FF000000"/>
      <name val="Times New Roman"/>
      <family val="1"/>
      <charset val="204"/>
    </font>
    <font>
      <b/>
      <sz val="20"/>
      <color rgb="FF000000"/>
      <name val="Times New Roman"/>
      <family val="1"/>
      <charset val="204"/>
    </font>
    <font>
      <b/>
      <sz val="20"/>
      <color theme="1"/>
      <name val="Times New Roman"/>
      <family val="1"/>
      <charset val="204"/>
    </font>
    <font>
      <sz val="20"/>
      <color theme="1"/>
      <name val="Times New Roman"/>
      <family val="1"/>
      <charset val="204"/>
    </font>
    <font>
      <b/>
      <sz val="14"/>
      <color theme="1"/>
      <name val="Calibri"/>
      <family val="2"/>
      <charset val="204"/>
      <scheme val="minor"/>
    </font>
    <font>
      <sz val="18"/>
      <name val="Times New Roman"/>
      <family val="1"/>
      <charset val="204"/>
    </font>
    <font>
      <b/>
      <sz val="24"/>
      <name val="Times New Roman"/>
      <family val="1"/>
      <charset val="204"/>
    </font>
    <font>
      <sz val="18"/>
      <color theme="1"/>
      <name val="Times New Roman"/>
      <family val="1"/>
      <charset val="204"/>
    </font>
    <font>
      <b/>
      <u/>
      <sz val="20"/>
      <color rgb="FF000000"/>
      <name val="Times New Roman"/>
      <family val="1"/>
      <charset val="204"/>
    </font>
    <font>
      <u/>
      <sz val="20"/>
      <color rgb="FF000000"/>
      <name val="Times New Roman"/>
      <family val="1"/>
      <charset val="204"/>
    </font>
    <font>
      <sz val="20"/>
      <name val="Times New Roman"/>
      <family val="1"/>
      <charset val="204"/>
    </font>
    <font>
      <b/>
      <sz val="18"/>
      <name val="Times New Roman"/>
      <family val="1"/>
      <charset val="204"/>
    </font>
    <font>
      <b/>
      <sz val="20"/>
      <color theme="1"/>
      <name val="Calibri"/>
      <family val="2"/>
      <charset val="204"/>
      <scheme val="minor"/>
    </font>
    <font>
      <sz val="16"/>
      <name val="Times New Roman"/>
      <family val="1"/>
      <charset val="204"/>
    </font>
    <font>
      <sz val="16"/>
      <color theme="1"/>
      <name val="Times New Roman"/>
      <family val="1"/>
      <charset val="204"/>
    </font>
    <font>
      <sz val="18"/>
      <color theme="1"/>
      <name val="Calibri"/>
      <family val="2"/>
      <charset val="204"/>
      <scheme val="minor"/>
    </font>
    <font>
      <b/>
      <sz val="20"/>
      <color rgb="FF1F497D"/>
      <name val="Times New Roman"/>
      <family val="1"/>
      <charset val="204"/>
    </font>
    <font>
      <sz val="28"/>
      <name val="Times New Roman"/>
      <family val="1"/>
      <charset val="204"/>
    </font>
    <font>
      <b/>
      <sz val="28"/>
      <color rgb="FF000000"/>
      <name val="Times New Roman"/>
      <family val="1"/>
      <charset val="204"/>
    </font>
    <font>
      <b/>
      <sz val="28"/>
      <color theme="1"/>
      <name val="Times New Roman"/>
      <family val="1"/>
      <charset val="204"/>
    </font>
    <font>
      <sz val="28"/>
      <color theme="1"/>
      <name val="Times New Roman"/>
      <family val="1"/>
      <charset val="204"/>
    </font>
    <font>
      <b/>
      <i/>
      <sz val="14"/>
      <color theme="1"/>
      <name val="Times New Roman"/>
      <family val="1"/>
      <charset val="204"/>
    </font>
    <font>
      <b/>
      <i/>
      <sz val="14"/>
      <name val="Times New Roman"/>
      <family val="1"/>
      <charset val="204"/>
    </font>
    <font>
      <sz val="8"/>
      <name val="Calibri"/>
      <family val="2"/>
      <charset val="204"/>
      <scheme val="minor"/>
    </font>
    <font>
      <sz val="12"/>
      <color theme="1"/>
      <name val="Times New Roman"/>
      <family val="1"/>
      <charset val="204"/>
    </font>
    <font>
      <sz val="14"/>
      <color rgb="FFFF0000"/>
      <name val="Times New Roman"/>
      <family val="1"/>
      <charset val="204"/>
    </font>
  </fonts>
  <fills count="9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9"/>
        <bgColor indexed="9"/>
      </patternFill>
    </fill>
    <fill>
      <patternFill patternType="solid">
        <fgColor indexed="22"/>
        <bgColor indexed="22"/>
      </patternFill>
    </fill>
    <fill>
      <patternFill patternType="solid">
        <fgColor indexed="49"/>
        <bgColor indexed="49"/>
      </patternFill>
    </fill>
    <fill>
      <patternFill patternType="solid">
        <fgColor indexed="10"/>
      </patternFill>
    </fill>
    <fill>
      <patternFill patternType="solid">
        <fgColor indexed="45"/>
        <bgColor indexed="45"/>
      </patternFill>
    </fill>
    <fill>
      <patternFill patternType="solid">
        <fgColor indexed="29"/>
        <bgColor indexed="29"/>
      </patternFill>
    </fill>
    <fill>
      <patternFill patternType="solid">
        <fgColor indexed="57"/>
      </patternFill>
    </fill>
    <fill>
      <patternFill patternType="solid">
        <fgColor indexed="26"/>
        <bgColor indexed="26"/>
      </patternFill>
    </fill>
    <fill>
      <patternFill patternType="solid">
        <fgColor indexed="11"/>
        <bgColor indexed="11"/>
      </patternFill>
    </fill>
    <fill>
      <patternFill patternType="solid">
        <fgColor indexed="46"/>
        <bgColor indexed="46"/>
      </patternFill>
    </fill>
    <fill>
      <patternFill patternType="solid">
        <fgColor indexed="27"/>
        <bgColor indexed="27"/>
      </patternFill>
    </fill>
    <fill>
      <patternFill patternType="solid">
        <fgColor indexed="44"/>
        <bgColor indexed="44"/>
      </patternFill>
    </fill>
    <fill>
      <patternFill patternType="solid">
        <fgColor indexed="53"/>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44"/>
        <bgColor indexed="64"/>
      </patternFill>
    </fill>
    <fill>
      <patternFill patternType="solid">
        <fgColor indexed="55"/>
      </patternFill>
    </fill>
    <fill>
      <patternFill patternType="solid">
        <fgColor indexed="9"/>
        <bgColor indexed="8"/>
      </patternFill>
    </fill>
    <fill>
      <patternFill patternType="solid">
        <fgColor indexed="33"/>
        <bgColor indexed="33"/>
      </patternFill>
    </fill>
    <fill>
      <patternFill patternType="solid">
        <fgColor indexed="9"/>
        <bgColor indexed="64"/>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43"/>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lightGray">
        <fgColor indexed="22"/>
      </patternFill>
    </fill>
    <fill>
      <patternFill patternType="solid">
        <fgColor indexed="46"/>
        <bgColor indexed="45"/>
      </patternFill>
    </fill>
    <fill>
      <patternFill patternType="solid">
        <fgColor indexed="27"/>
        <bgColor indexed="42"/>
      </patternFill>
    </fill>
    <fill>
      <patternFill patternType="solid">
        <fgColor indexed="49"/>
        <bgColor indexed="35"/>
      </patternFill>
    </fill>
    <fill>
      <patternFill patternType="solid">
        <fgColor indexed="62"/>
        <bgColor indexed="56"/>
      </patternFill>
    </fill>
    <fill>
      <patternFill patternType="solid">
        <fgColor indexed="10"/>
        <bgColor indexed="60"/>
      </patternFill>
    </fill>
    <fill>
      <patternFill patternType="solid">
        <fgColor indexed="10"/>
        <bgColor indexed="25"/>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53"/>
        <bgColor indexed="25"/>
      </patternFill>
    </fill>
    <fill>
      <patternFill patternType="solid">
        <fgColor indexed="42"/>
        <bgColor indexed="64"/>
      </patternFill>
    </fill>
    <fill>
      <patternFill patternType="solid">
        <fgColor indexed="44"/>
        <bgColor indexed="31"/>
      </patternFill>
    </fill>
    <fill>
      <patternFill patternType="solid">
        <fgColor indexed="22"/>
        <bgColor indexed="31"/>
      </patternFill>
    </fill>
    <fill>
      <patternFill patternType="solid">
        <fgColor indexed="27"/>
        <bgColor indexed="41"/>
      </patternFill>
    </fill>
    <fill>
      <patternFill patternType="solid">
        <fgColor indexed="26"/>
        <bgColor indexed="9"/>
      </patternFill>
    </fill>
    <fill>
      <patternFill patternType="solid">
        <fgColor indexed="43"/>
        <bgColor indexed="26"/>
      </patternFill>
    </fill>
    <fill>
      <patternFill patternType="solid">
        <fgColor indexed="9"/>
        <bgColor indexed="26"/>
      </patternFill>
    </fill>
    <fill>
      <patternFill patternType="solid">
        <fgColor indexed="45"/>
        <bgColor indexed="29"/>
      </patternFill>
    </fill>
    <fill>
      <patternFill patternType="solid">
        <fgColor indexed="29"/>
        <bgColor indexed="45"/>
      </patternFill>
    </fill>
    <fill>
      <patternFill patternType="solid">
        <fgColor indexed="51"/>
        <bgColor indexed="13"/>
      </patternFill>
    </fill>
    <fill>
      <patternFill patternType="solid">
        <fgColor indexed="52"/>
        <bgColor indexed="51"/>
      </patternFill>
    </fill>
    <fill>
      <patternFill patternType="solid">
        <fgColor indexed="50"/>
        <bgColor indexed="51"/>
      </patternFill>
    </fill>
    <fill>
      <patternFill patternType="solid">
        <fgColor indexed="11"/>
        <bgColor indexed="49"/>
      </patternFill>
    </fill>
    <fill>
      <patternFill patternType="solid">
        <fgColor indexed="35"/>
        <bgColor indexed="49"/>
      </patternFill>
    </fill>
    <fill>
      <patternFill patternType="solid">
        <fgColor indexed="15"/>
        <bgColor indexed="35"/>
      </patternFill>
    </fill>
    <fill>
      <patternFill patternType="solid">
        <fgColor indexed="54"/>
        <bgColor indexed="23"/>
      </patternFill>
    </fill>
    <fill>
      <patternFill patternType="solid">
        <fgColor indexed="23"/>
        <bgColor indexed="55"/>
      </patternFill>
    </fill>
    <fill>
      <patternFill patternType="solid">
        <fgColor indexed="15"/>
        <bgColor indexed="64"/>
      </patternFill>
    </fill>
    <fill>
      <patternFill patternType="solid">
        <fgColor indexed="41"/>
        <bgColor indexed="64"/>
      </patternFill>
    </fill>
    <fill>
      <patternFill patternType="solid">
        <fgColor theme="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bottom/>
      <diagonal/>
    </border>
    <border>
      <left/>
      <right/>
      <top style="double">
        <color indexed="64"/>
      </top>
      <bottom style="double">
        <color indexed="64"/>
      </bottom>
      <diagonal/>
    </border>
    <border>
      <left style="hair">
        <color indexed="8"/>
      </left>
      <right style="hair">
        <color indexed="8"/>
      </right>
      <top style="hair">
        <color indexed="8"/>
      </top>
      <bottom style="hair">
        <color indexed="8"/>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right/>
      <top style="double">
        <color indexed="8"/>
      </top>
      <bottom/>
      <diagonal/>
    </border>
    <border>
      <left style="hair">
        <color indexed="64"/>
      </left>
      <right/>
      <top style="hair">
        <color indexed="64"/>
      </top>
      <bottom style="hair">
        <color indexed="9"/>
      </bottom>
      <diagonal/>
    </border>
    <border>
      <left/>
      <right/>
      <top/>
      <bottom style="thin">
        <color indexed="64"/>
      </bottom>
      <diagonal/>
    </border>
    <border>
      <left/>
      <right/>
      <top style="thin">
        <color indexed="64"/>
      </top>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dotted">
        <color indexed="64"/>
      </bottom>
      <diagonal/>
    </border>
    <border>
      <left/>
      <right/>
      <top style="double">
        <color indexed="8"/>
      </top>
      <bottom style="double">
        <color indexed="8"/>
      </bottom>
      <diagonal/>
    </border>
    <border>
      <left/>
      <right/>
      <top style="medium">
        <color indexed="8"/>
      </top>
      <bottom style="medium">
        <color indexed="8"/>
      </bottom>
      <diagonal/>
    </border>
    <border>
      <left/>
      <right/>
      <top style="thin">
        <color indexed="8"/>
      </top>
      <bottom style="thin">
        <color indexed="8"/>
      </bottom>
      <diagonal/>
    </border>
    <border>
      <left/>
      <right/>
      <top/>
      <bottom style="medium">
        <color indexed="8"/>
      </bottom>
      <diagonal/>
    </border>
    <border>
      <left style="hair">
        <color indexed="64"/>
      </left>
      <right style="hair">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3"/>
      </left>
      <right style="thin">
        <color indexed="63"/>
      </right>
      <top style="thin">
        <color indexed="8"/>
      </top>
      <bottom style="thin">
        <color indexed="63"/>
      </bottom>
      <diagonal/>
    </border>
    <border>
      <left style="hair">
        <color indexed="8"/>
      </left>
      <right/>
      <top style="hair">
        <color indexed="8"/>
      </top>
      <bottom style="hair">
        <color indexed="9"/>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s>
  <cellStyleXfs count="7987">
    <xf numFmtId="255" fontId="0" fillId="0" borderId="0"/>
    <xf numFmtId="255" fontId="1" fillId="0" borderId="0"/>
    <xf numFmtId="255" fontId="3" fillId="0" borderId="0"/>
    <xf numFmtId="255" fontId="4" fillId="0" borderId="0">
      <alignment horizontal="left" vertical="top"/>
    </xf>
    <xf numFmtId="166" fontId="5" fillId="0" borderId="0" applyFont="0" applyFill="0" applyBorder="0" applyAlignment="0" applyProtection="0"/>
    <xf numFmtId="255" fontId="5" fillId="0" borderId="0"/>
    <xf numFmtId="255" fontId="7" fillId="0" borderId="0"/>
    <xf numFmtId="255" fontId="8" fillId="0" borderId="0"/>
    <xf numFmtId="255" fontId="7" fillId="0" borderId="0"/>
    <xf numFmtId="255" fontId="2" fillId="0" borderId="0"/>
    <xf numFmtId="166" fontId="8"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255" fontId="1" fillId="0" borderId="0"/>
    <xf numFmtId="166" fontId="8" fillId="0" borderId="0" applyFont="0" applyFill="0" applyBorder="0" applyAlignment="0" applyProtection="0"/>
    <xf numFmtId="255" fontId="8" fillId="0" borderId="0"/>
    <xf numFmtId="166" fontId="5" fillId="0" borderId="0" applyFont="0" applyFill="0" applyBorder="0" applyAlignment="0" applyProtection="0"/>
    <xf numFmtId="166" fontId="2" fillId="0" borderId="0" applyFont="0" applyFill="0" applyBorder="0" applyAlignment="0" applyProtection="0"/>
    <xf numFmtId="255" fontId="5" fillId="0" borderId="0"/>
    <xf numFmtId="166" fontId="2" fillId="0" borderId="0" applyFont="0" applyFill="0" applyBorder="0" applyAlignment="0" applyProtection="0"/>
    <xf numFmtId="255" fontId="3" fillId="0" borderId="0"/>
    <xf numFmtId="255" fontId="10" fillId="0" borderId="0"/>
    <xf numFmtId="255" fontId="11" fillId="0" borderId="0">
      <protection locked="0"/>
    </xf>
    <xf numFmtId="255" fontId="11" fillId="0" borderId="0">
      <protection locked="0"/>
    </xf>
    <xf numFmtId="255" fontId="12" fillId="0" borderId="0"/>
    <xf numFmtId="255" fontId="13" fillId="0" borderId="0"/>
    <xf numFmtId="255" fontId="13" fillId="0" borderId="0"/>
    <xf numFmtId="255" fontId="13" fillId="0" borderId="0"/>
    <xf numFmtId="255" fontId="13" fillId="0" borderId="0"/>
    <xf numFmtId="255" fontId="13" fillId="0" borderId="0"/>
    <xf numFmtId="255" fontId="13" fillId="0" borderId="0"/>
    <xf numFmtId="255" fontId="13" fillId="0" borderId="0"/>
    <xf numFmtId="255" fontId="13" fillId="0" borderId="0"/>
    <xf numFmtId="255" fontId="13" fillId="0" borderId="0"/>
    <xf numFmtId="255" fontId="13" fillId="0" borderId="0"/>
    <xf numFmtId="255" fontId="13" fillId="0" borderId="0"/>
    <xf numFmtId="255" fontId="13" fillId="0" borderId="0"/>
    <xf numFmtId="255" fontId="13" fillId="0" borderId="0"/>
    <xf numFmtId="255" fontId="3" fillId="0" borderId="0"/>
    <xf numFmtId="255" fontId="13" fillId="0" borderId="0"/>
    <xf numFmtId="255" fontId="7" fillId="0" borderId="0"/>
    <xf numFmtId="255" fontId="14" fillId="0" borderId="0"/>
    <xf numFmtId="255" fontId="15" fillId="0" borderId="0"/>
    <xf numFmtId="255" fontId="12" fillId="0" borderId="0"/>
    <xf numFmtId="255" fontId="15" fillId="0" borderId="0"/>
    <xf numFmtId="255" fontId="7" fillId="0" borderId="0"/>
    <xf numFmtId="255" fontId="13" fillId="0" borderId="0"/>
    <xf numFmtId="255" fontId="15" fillId="0" borderId="0"/>
    <xf numFmtId="255" fontId="3"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3" fillId="0" borderId="0"/>
    <xf numFmtId="255" fontId="13" fillId="0" borderId="0"/>
    <xf numFmtId="255" fontId="15" fillId="0" borderId="0"/>
    <xf numFmtId="255" fontId="7"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3" fillId="0" borderId="0"/>
    <xf numFmtId="255" fontId="7" fillId="0" borderId="0"/>
    <xf numFmtId="255" fontId="12" fillId="0" borderId="0"/>
    <xf numFmtId="255" fontId="7" fillId="0" borderId="0"/>
    <xf numFmtId="255" fontId="7" fillId="0" borderId="0"/>
    <xf numFmtId="255" fontId="13" fillId="0" borderId="0"/>
    <xf numFmtId="255" fontId="7" fillId="0" borderId="0"/>
    <xf numFmtId="255" fontId="7" fillId="0" borderId="0"/>
    <xf numFmtId="255" fontId="13" fillId="0" borderId="0"/>
    <xf numFmtId="255" fontId="13" fillId="0" borderId="0"/>
    <xf numFmtId="255" fontId="15" fillId="0" borderId="0"/>
    <xf numFmtId="255" fontId="13" fillId="0" borderId="0"/>
    <xf numFmtId="255" fontId="13" fillId="0" borderId="0"/>
    <xf numFmtId="255" fontId="15" fillId="0" borderId="0"/>
    <xf numFmtId="255" fontId="12" fillId="0" borderId="0"/>
    <xf numFmtId="255" fontId="15" fillId="0" borderId="0"/>
    <xf numFmtId="255" fontId="13" fillId="0" borderId="0"/>
    <xf numFmtId="255" fontId="13" fillId="0" borderId="0"/>
    <xf numFmtId="255" fontId="13" fillId="0" borderId="0"/>
    <xf numFmtId="255" fontId="7" fillId="0" borderId="0"/>
    <xf numFmtId="255" fontId="12" fillId="0" borderId="0"/>
    <xf numFmtId="255" fontId="15" fillId="0" borderId="0"/>
    <xf numFmtId="255" fontId="7" fillId="0" borderId="0"/>
    <xf numFmtId="255" fontId="13" fillId="0" borderId="0"/>
    <xf numFmtId="255" fontId="13" fillId="0" borderId="0"/>
    <xf numFmtId="255" fontId="12" fillId="0" borderId="0"/>
    <xf numFmtId="255" fontId="13" fillId="0" borderId="0"/>
    <xf numFmtId="255" fontId="3" fillId="0" borderId="0"/>
    <xf numFmtId="255" fontId="3" fillId="0" borderId="0"/>
    <xf numFmtId="255" fontId="3" fillId="0" borderId="0"/>
    <xf numFmtId="255" fontId="3" fillId="0" borderId="0"/>
    <xf numFmtId="255" fontId="13" fillId="0" borderId="0"/>
    <xf numFmtId="255" fontId="3" fillId="0" borderId="0"/>
    <xf numFmtId="255" fontId="3" fillId="0" borderId="0"/>
    <xf numFmtId="255" fontId="3"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5" fillId="0" borderId="0"/>
    <xf numFmtId="255" fontId="12" fillId="0" borderId="0"/>
    <xf numFmtId="255" fontId="12" fillId="0" borderId="0"/>
    <xf numFmtId="255" fontId="12" fillId="0" borderId="0"/>
    <xf numFmtId="255" fontId="10" fillId="0" borderId="0"/>
    <xf numFmtId="255" fontId="10" fillId="0" borderId="0"/>
    <xf numFmtId="255" fontId="12" fillId="0" borderId="0"/>
    <xf numFmtId="255" fontId="13" fillId="0" borderId="0"/>
    <xf numFmtId="255" fontId="13" fillId="0" borderId="0"/>
    <xf numFmtId="255" fontId="7" fillId="0" borderId="0"/>
    <xf numFmtId="255" fontId="13" fillId="0" borderId="0"/>
    <xf numFmtId="255" fontId="13" fillId="0" borderId="0"/>
    <xf numFmtId="255" fontId="12" fillId="0" borderId="0"/>
    <xf numFmtId="255" fontId="12" fillId="0" borderId="0"/>
    <xf numFmtId="255" fontId="15" fillId="0" borderId="0"/>
    <xf numFmtId="255" fontId="13" fillId="0" borderId="0"/>
    <xf numFmtId="255" fontId="3" fillId="0" borderId="0"/>
    <xf numFmtId="255" fontId="13" fillId="0" borderId="0"/>
    <xf numFmtId="255" fontId="15" fillId="0" borderId="0"/>
    <xf numFmtId="255" fontId="12" fillId="0" borderId="0"/>
    <xf numFmtId="255" fontId="13" fillId="0" borderId="0"/>
    <xf numFmtId="255" fontId="15" fillId="0" borderId="0"/>
    <xf numFmtId="255" fontId="12" fillId="0" borderId="0"/>
    <xf numFmtId="255" fontId="7" fillId="0" borderId="0"/>
    <xf numFmtId="255" fontId="7" fillId="0" borderId="0"/>
    <xf numFmtId="255" fontId="13" fillId="0" borderId="0"/>
    <xf numFmtId="255" fontId="12" fillId="0" borderId="0"/>
    <xf numFmtId="255" fontId="15" fillId="0" borderId="0"/>
    <xf numFmtId="255" fontId="13" fillId="0" borderId="0"/>
    <xf numFmtId="255" fontId="15" fillId="0" borderId="0"/>
    <xf numFmtId="255" fontId="3" fillId="0" borderId="0"/>
    <xf numFmtId="255" fontId="12" fillId="0" borderId="0"/>
    <xf numFmtId="255" fontId="15" fillId="0" borderId="0"/>
    <xf numFmtId="255" fontId="12" fillId="0" borderId="0"/>
    <xf numFmtId="255" fontId="12" fillId="0" borderId="0"/>
    <xf numFmtId="255" fontId="12" fillId="0" borderId="0"/>
    <xf numFmtId="255" fontId="12" fillId="0" borderId="0"/>
    <xf numFmtId="255" fontId="12" fillId="0" borderId="0"/>
    <xf numFmtId="255" fontId="7" fillId="0" borderId="0"/>
    <xf numFmtId="255" fontId="13" fillId="0" borderId="0"/>
    <xf numFmtId="255" fontId="3" fillId="0" borderId="0"/>
    <xf numFmtId="255" fontId="3" fillId="0" borderId="0"/>
    <xf numFmtId="255" fontId="3" fillId="0" borderId="0"/>
    <xf numFmtId="255" fontId="12" fillId="0" borderId="0"/>
    <xf numFmtId="255" fontId="15" fillId="0" borderId="0"/>
    <xf numFmtId="255" fontId="7" fillId="0" borderId="0"/>
    <xf numFmtId="255" fontId="13" fillId="0" borderId="0"/>
    <xf numFmtId="255" fontId="13" fillId="0" borderId="0"/>
    <xf numFmtId="255" fontId="13" fillId="0" borderId="0"/>
    <xf numFmtId="255" fontId="13" fillId="0" borderId="0"/>
    <xf numFmtId="255" fontId="13" fillId="0" borderId="0"/>
    <xf numFmtId="255" fontId="12" fillId="0" borderId="0"/>
    <xf numFmtId="255" fontId="12" fillId="0" borderId="0"/>
    <xf numFmtId="255" fontId="15" fillId="0" borderId="0"/>
    <xf numFmtId="255" fontId="12" fillId="0" borderId="0"/>
    <xf numFmtId="255" fontId="13" fillId="0" borderId="0"/>
    <xf numFmtId="255" fontId="12" fillId="0" borderId="0"/>
    <xf numFmtId="255" fontId="12" fillId="0" borderId="0"/>
    <xf numFmtId="255" fontId="13" fillId="0" borderId="0"/>
    <xf numFmtId="255" fontId="13" fillId="0" borderId="0"/>
    <xf numFmtId="255" fontId="12" fillId="0" borderId="0"/>
    <xf numFmtId="255" fontId="13" fillId="0" borderId="0"/>
    <xf numFmtId="255" fontId="10" fillId="0" borderId="0"/>
    <xf numFmtId="255" fontId="12" fillId="0" borderId="0"/>
    <xf numFmtId="255" fontId="12" fillId="0" borderId="0"/>
    <xf numFmtId="255" fontId="12" fillId="0" borderId="0"/>
    <xf numFmtId="255" fontId="12" fillId="0" borderId="0"/>
    <xf numFmtId="255" fontId="15" fillId="0" borderId="0"/>
    <xf numFmtId="255" fontId="13" fillId="0" borderId="0"/>
    <xf numFmtId="255" fontId="13" fillId="0" borderId="0"/>
    <xf numFmtId="255" fontId="13" fillId="0" borderId="0"/>
    <xf numFmtId="255" fontId="12" fillId="0" borderId="0"/>
    <xf numFmtId="255" fontId="13" fillId="0" borderId="0"/>
    <xf numFmtId="255" fontId="15" fillId="0" borderId="0"/>
    <xf numFmtId="255" fontId="12" fillId="0" borderId="0"/>
    <xf numFmtId="255" fontId="15" fillId="0" borderId="0"/>
    <xf numFmtId="255" fontId="3" fillId="0" borderId="0"/>
    <xf numFmtId="255" fontId="3" fillId="0" borderId="0"/>
    <xf numFmtId="255" fontId="7" fillId="0" borderId="0"/>
    <xf numFmtId="255" fontId="13" fillId="0" borderId="0"/>
    <xf numFmtId="255" fontId="13" fillId="0" borderId="0"/>
    <xf numFmtId="255" fontId="13" fillId="0" borderId="0"/>
    <xf numFmtId="255" fontId="13" fillId="0" borderId="0"/>
    <xf numFmtId="255" fontId="13" fillId="0" borderId="0"/>
    <xf numFmtId="255" fontId="13" fillId="0" borderId="0"/>
    <xf numFmtId="255" fontId="12" fillId="0" borderId="0"/>
    <xf numFmtId="255" fontId="13" fillId="0" borderId="0"/>
    <xf numFmtId="255" fontId="15" fillId="0" borderId="0"/>
    <xf numFmtId="255" fontId="13" fillId="0" borderId="0"/>
    <xf numFmtId="255" fontId="12" fillId="0" borderId="0"/>
    <xf numFmtId="255" fontId="13" fillId="0" borderId="0"/>
    <xf numFmtId="255" fontId="12" fillId="0" borderId="0"/>
    <xf numFmtId="255" fontId="15" fillId="0" borderId="0"/>
    <xf numFmtId="255" fontId="3" fillId="0" borderId="0"/>
    <xf numFmtId="255" fontId="12" fillId="0" borderId="0"/>
    <xf numFmtId="255" fontId="3" fillId="0" borderId="0"/>
    <xf numFmtId="255" fontId="15" fillId="0" borderId="0"/>
    <xf numFmtId="255" fontId="12" fillId="0" borderId="0"/>
    <xf numFmtId="255" fontId="3" fillId="0" borderId="0"/>
    <xf numFmtId="255" fontId="12" fillId="0" borderId="0"/>
    <xf numFmtId="255" fontId="13" fillId="0" borderId="0"/>
    <xf numFmtId="255" fontId="13" fillId="0" borderId="0"/>
    <xf numFmtId="255" fontId="13" fillId="0" borderId="0"/>
    <xf numFmtId="255" fontId="15" fillId="0" borderId="0"/>
    <xf numFmtId="255" fontId="12" fillId="0" borderId="0"/>
    <xf numFmtId="255" fontId="15" fillId="0" borderId="0"/>
    <xf numFmtId="255" fontId="13" fillId="0" borderId="0"/>
    <xf numFmtId="255" fontId="15" fillId="0" borderId="0"/>
    <xf numFmtId="255" fontId="13" fillId="0" borderId="0"/>
    <xf numFmtId="255" fontId="13" fillId="0" borderId="0"/>
    <xf numFmtId="255" fontId="13" fillId="0" borderId="0"/>
    <xf numFmtId="255" fontId="15" fillId="0" borderId="0"/>
    <xf numFmtId="255" fontId="7" fillId="0" borderId="0"/>
    <xf numFmtId="255" fontId="13" fillId="0" borderId="0"/>
    <xf numFmtId="255" fontId="13" fillId="0" borderId="0"/>
    <xf numFmtId="255" fontId="13" fillId="0" borderId="0"/>
    <xf numFmtId="255" fontId="13" fillId="0" borderId="0"/>
    <xf numFmtId="177" fontId="16" fillId="0" borderId="0">
      <protection locked="0"/>
    </xf>
    <xf numFmtId="255" fontId="16" fillId="0" borderId="0">
      <protection locked="0"/>
    </xf>
    <xf numFmtId="177" fontId="16" fillId="0" borderId="0">
      <protection locked="0"/>
    </xf>
    <xf numFmtId="177" fontId="16" fillId="0" borderId="0">
      <protection locked="0"/>
    </xf>
    <xf numFmtId="255" fontId="16" fillId="0" borderId="0">
      <protection locked="0"/>
    </xf>
    <xf numFmtId="255" fontId="16" fillId="0" borderId="0">
      <protection locked="0"/>
    </xf>
    <xf numFmtId="173" fontId="17" fillId="0" borderId="0">
      <protection locked="0"/>
    </xf>
    <xf numFmtId="173" fontId="17" fillId="0" borderId="0">
      <protection locked="0"/>
    </xf>
    <xf numFmtId="173" fontId="17" fillId="0" borderId="0">
      <protection locked="0"/>
    </xf>
    <xf numFmtId="173" fontId="17" fillId="0" borderId="0">
      <protection locked="0"/>
    </xf>
    <xf numFmtId="177" fontId="16" fillId="0" borderId="0">
      <protection locked="0"/>
    </xf>
    <xf numFmtId="173" fontId="17" fillId="0" borderId="0">
      <protection locked="0"/>
    </xf>
    <xf numFmtId="173" fontId="17" fillId="0" borderId="0">
      <protection locked="0"/>
    </xf>
    <xf numFmtId="177" fontId="16" fillId="0" borderId="0">
      <protection locked="0"/>
    </xf>
    <xf numFmtId="255" fontId="16" fillId="0" borderId="10">
      <protection locked="0"/>
    </xf>
    <xf numFmtId="255" fontId="16" fillId="0" borderId="10">
      <protection locked="0"/>
    </xf>
    <xf numFmtId="255" fontId="16" fillId="0" borderId="10">
      <protection locked="0"/>
    </xf>
    <xf numFmtId="255" fontId="3" fillId="0" borderId="0"/>
    <xf numFmtId="255" fontId="18" fillId="0" borderId="0">
      <protection locked="0"/>
    </xf>
    <xf numFmtId="255" fontId="18" fillId="0" borderId="0">
      <protection locked="0"/>
    </xf>
    <xf numFmtId="255" fontId="18" fillId="0" borderId="0">
      <protection locked="0"/>
    </xf>
    <xf numFmtId="255" fontId="18" fillId="0" borderId="0">
      <protection locked="0"/>
    </xf>
    <xf numFmtId="255" fontId="17" fillId="0" borderId="10">
      <protection locked="0"/>
    </xf>
    <xf numFmtId="255" fontId="17" fillId="0" borderId="10">
      <protection locked="0"/>
    </xf>
    <xf numFmtId="255" fontId="16" fillId="0" borderId="0">
      <protection locked="0"/>
    </xf>
    <xf numFmtId="255" fontId="16" fillId="0" borderId="10">
      <protection locked="0"/>
    </xf>
    <xf numFmtId="255" fontId="17" fillId="0" borderId="0">
      <protection locked="0"/>
    </xf>
    <xf numFmtId="255" fontId="17"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7" fillId="0" borderId="0">
      <protection locked="0"/>
    </xf>
    <xf numFmtId="255" fontId="17"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7" fillId="0" borderId="0">
      <protection locked="0"/>
    </xf>
    <xf numFmtId="255" fontId="17" fillId="0" borderId="10">
      <protection locked="0"/>
    </xf>
    <xf numFmtId="255" fontId="16" fillId="0" borderId="0">
      <protection locked="0"/>
    </xf>
    <xf numFmtId="255" fontId="16" fillId="0" borderId="10">
      <protection locked="0"/>
    </xf>
    <xf numFmtId="255" fontId="17" fillId="0" borderId="0">
      <protection locked="0"/>
    </xf>
    <xf numFmtId="255" fontId="17"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7" fillId="0" borderId="0">
      <protection locked="0"/>
    </xf>
    <xf numFmtId="255" fontId="17"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7" fillId="0" borderId="0">
      <protection locked="0"/>
    </xf>
    <xf numFmtId="255" fontId="17"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7" fillId="0" borderId="0">
      <protection locked="0"/>
    </xf>
    <xf numFmtId="255" fontId="17" fillId="0" borderId="10">
      <protection locked="0"/>
    </xf>
    <xf numFmtId="255" fontId="17" fillId="0" borderId="0">
      <protection locked="0"/>
    </xf>
    <xf numFmtId="255" fontId="17"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7" fillId="0" borderId="0">
      <protection locked="0"/>
    </xf>
    <xf numFmtId="255" fontId="17"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0">
      <protection locked="0"/>
    </xf>
    <xf numFmtId="255" fontId="17" fillId="0" borderId="0">
      <protection locked="0"/>
    </xf>
    <xf numFmtId="255" fontId="17"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7" fillId="0" borderId="0">
      <protection locked="0"/>
    </xf>
    <xf numFmtId="255" fontId="17"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7" fillId="0" borderId="0">
      <protection locked="0"/>
    </xf>
    <xf numFmtId="255" fontId="17" fillId="0" borderId="0">
      <protection locked="0"/>
    </xf>
    <xf numFmtId="255" fontId="16" fillId="0" borderId="0">
      <protection locked="0"/>
    </xf>
    <xf numFmtId="255" fontId="16" fillId="0" borderId="0">
      <protection locked="0"/>
    </xf>
    <xf numFmtId="255" fontId="17" fillId="0" borderId="0">
      <protection locked="0"/>
    </xf>
    <xf numFmtId="255" fontId="17"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7" fillId="0" borderId="0">
      <protection locked="0"/>
    </xf>
    <xf numFmtId="255" fontId="17"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7" fillId="0" borderId="0">
      <protection locked="0"/>
    </xf>
    <xf numFmtId="255" fontId="17"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7" fillId="0" borderId="0">
      <protection locked="0"/>
    </xf>
    <xf numFmtId="255" fontId="17" fillId="0" borderId="0">
      <protection locked="0"/>
    </xf>
    <xf numFmtId="255" fontId="17" fillId="0" borderId="0">
      <protection locked="0"/>
    </xf>
    <xf numFmtId="255" fontId="17"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7" fillId="0" borderId="0">
      <protection locked="0"/>
    </xf>
    <xf numFmtId="255" fontId="17"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1" fillId="0" borderId="0">
      <protection locked="0"/>
    </xf>
    <xf numFmtId="255" fontId="11" fillId="0" borderId="0">
      <protection locked="0"/>
    </xf>
    <xf numFmtId="178" fontId="8" fillId="0" borderId="0">
      <alignment horizontal="center"/>
    </xf>
    <xf numFmtId="255" fontId="5" fillId="2" borderId="0" applyNumberFormat="0" applyBorder="0" applyAlignment="0" applyProtection="0"/>
    <xf numFmtId="255" fontId="19" fillId="2" borderId="0" applyNumberFormat="0" applyBorder="0" applyAlignment="0" applyProtection="0"/>
    <xf numFmtId="255" fontId="5" fillId="2" borderId="0" applyNumberFormat="0" applyBorder="0" applyAlignment="0" applyProtection="0"/>
    <xf numFmtId="255" fontId="5" fillId="3" borderId="0" applyNumberFormat="0" applyBorder="0" applyAlignment="0" applyProtection="0"/>
    <xf numFmtId="255" fontId="19" fillId="3" borderId="0" applyNumberFormat="0" applyBorder="0" applyAlignment="0" applyProtection="0"/>
    <xf numFmtId="255" fontId="5" fillId="3" borderId="0" applyNumberFormat="0" applyBorder="0" applyAlignment="0" applyProtection="0"/>
    <xf numFmtId="255" fontId="5" fillId="4" borderId="0" applyNumberFormat="0" applyBorder="0" applyAlignment="0" applyProtection="0"/>
    <xf numFmtId="255" fontId="19" fillId="4" borderId="0" applyNumberFormat="0" applyBorder="0" applyAlignment="0" applyProtection="0"/>
    <xf numFmtId="255" fontId="5" fillId="4" borderId="0" applyNumberFormat="0" applyBorder="0" applyAlignment="0" applyProtection="0"/>
    <xf numFmtId="255" fontId="5" fillId="5" borderId="0" applyNumberFormat="0" applyBorder="0" applyAlignment="0" applyProtection="0"/>
    <xf numFmtId="255" fontId="19" fillId="5" borderId="0" applyNumberFormat="0" applyBorder="0" applyAlignment="0" applyProtection="0"/>
    <xf numFmtId="255" fontId="5" fillId="5" borderId="0" applyNumberFormat="0" applyBorder="0" applyAlignment="0" applyProtection="0"/>
    <xf numFmtId="255" fontId="5" fillId="6" borderId="0" applyNumberFormat="0" applyBorder="0" applyAlignment="0" applyProtection="0"/>
    <xf numFmtId="255" fontId="19" fillId="6" borderId="0" applyNumberFormat="0" applyBorder="0" applyAlignment="0" applyProtection="0"/>
    <xf numFmtId="255" fontId="5" fillId="6" borderId="0" applyNumberFormat="0" applyBorder="0" applyAlignment="0" applyProtection="0"/>
    <xf numFmtId="255" fontId="5" fillId="7" borderId="0" applyNumberFormat="0" applyBorder="0" applyAlignment="0" applyProtection="0"/>
    <xf numFmtId="255" fontId="19" fillId="7" borderId="0" applyNumberFormat="0" applyBorder="0" applyAlignment="0" applyProtection="0"/>
    <xf numFmtId="255" fontId="5" fillId="7" borderId="0" applyNumberFormat="0" applyBorder="0" applyAlignment="0" applyProtection="0"/>
    <xf numFmtId="255" fontId="20" fillId="2" borderId="0" applyNumberFormat="0" applyBorder="0" applyAlignment="0" applyProtection="0"/>
    <xf numFmtId="255" fontId="20" fillId="2" borderId="0" applyNumberFormat="0" applyBorder="0" applyAlignment="0" applyProtection="0"/>
    <xf numFmtId="255" fontId="20" fillId="3" borderId="0" applyNumberFormat="0" applyBorder="0" applyAlignment="0" applyProtection="0"/>
    <xf numFmtId="255" fontId="20" fillId="3" borderId="0" applyNumberFormat="0" applyBorder="0" applyAlignment="0" applyProtection="0"/>
    <xf numFmtId="255" fontId="20" fillId="4" borderId="0" applyNumberFormat="0" applyBorder="0" applyAlignment="0" applyProtection="0"/>
    <xf numFmtId="255" fontId="20" fillId="4" borderId="0" applyNumberFormat="0" applyBorder="0" applyAlignment="0" applyProtection="0"/>
    <xf numFmtId="255" fontId="20" fillId="5" borderId="0" applyNumberFormat="0" applyBorder="0" applyAlignment="0" applyProtection="0"/>
    <xf numFmtId="255" fontId="20" fillId="5" borderId="0" applyNumberFormat="0" applyBorder="0" applyAlignment="0" applyProtection="0"/>
    <xf numFmtId="255" fontId="20" fillId="6" borderId="0" applyNumberFormat="0" applyBorder="0" applyAlignment="0" applyProtection="0"/>
    <xf numFmtId="255" fontId="20" fillId="6" borderId="0" applyNumberFormat="0" applyBorder="0" applyAlignment="0" applyProtection="0"/>
    <xf numFmtId="255" fontId="20" fillId="8" borderId="0" applyNumberFormat="0" applyBorder="0" applyAlignment="0" applyProtection="0"/>
    <xf numFmtId="255" fontId="20" fillId="7" borderId="0" applyNumberFormat="0" applyBorder="0" applyAlignment="0" applyProtection="0"/>
    <xf numFmtId="255" fontId="20" fillId="8" borderId="0" applyNumberFormat="0" applyBorder="0" applyAlignment="0" applyProtection="0"/>
    <xf numFmtId="255" fontId="20" fillId="7" borderId="0" applyNumberFormat="0" applyBorder="0" applyAlignment="0" applyProtection="0"/>
    <xf numFmtId="255" fontId="5" fillId="9" borderId="0" applyNumberFormat="0" applyBorder="0" applyAlignment="0" applyProtection="0"/>
    <xf numFmtId="255" fontId="19" fillId="9" borderId="0" applyNumberFormat="0" applyBorder="0" applyAlignment="0" applyProtection="0"/>
    <xf numFmtId="255" fontId="5" fillId="9" borderId="0" applyNumberFormat="0" applyBorder="0" applyAlignment="0" applyProtection="0"/>
    <xf numFmtId="255" fontId="5" fillId="10" borderId="0" applyNumberFormat="0" applyBorder="0" applyAlignment="0" applyProtection="0"/>
    <xf numFmtId="255" fontId="19" fillId="10" borderId="0" applyNumberFormat="0" applyBorder="0" applyAlignment="0" applyProtection="0"/>
    <xf numFmtId="255" fontId="5" fillId="10" borderId="0" applyNumberFormat="0" applyBorder="0" applyAlignment="0" applyProtection="0"/>
    <xf numFmtId="255" fontId="5" fillId="11" borderId="0" applyNumberFormat="0" applyBorder="0" applyAlignment="0" applyProtection="0"/>
    <xf numFmtId="255" fontId="19" fillId="11" borderId="0" applyNumberFormat="0" applyBorder="0" applyAlignment="0" applyProtection="0"/>
    <xf numFmtId="255" fontId="5" fillId="11" borderId="0" applyNumberFormat="0" applyBorder="0" applyAlignment="0" applyProtection="0"/>
    <xf numFmtId="255" fontId="5" fillId="5" borderId="0" applyNumberFormat="0" applyBorder="0" applyAlignment="0" applyProtection="0"/>
    <xf numFmtId="255" fontId="19" fillId="5" borderId="0" applyNumberFormat="0" applyBorder="0" applyAlignment="0" applyProtection="0"/>
    <xf numFmtId="255" fontId="5" fillId="5" borderId="0" applyNumberFormat="0" applyBorder="0" applyAlignment="0" applyProtection="0"/>
    <xf numFmtId="255" fontId="5" fillId="9" borderId="0" applyNumberFormat="0" applyBorder="0" applyAlignment="0" applyProtection="0"/>
    <xf numFmtId="255" fontId="19" fillId="9" borderId="0" applyNumberFormat="0" applyBorder="0" applyAlignment="0" applyProtection="0"/>
    <xf numFmtId="255" fontId="5" fillId="9" borderId="0" applyNumberFormat="0" applyBorder="0" applyAlignment="0" applyProtection="0"/>
    <xf numFmtId="255" fontId="5" fillId="12" borderId="0" applyNumberFormat="0" applyBorder="0" applyAlignment="0" applyProtection="0"/>
    <xf numFmtId="255" fontId="19" fillId="12" borderId="0" applyNumberFormat="0" applyBorder="0" applyAlignment="0" applyProtection="0"/>
    <xf numFmtId="255" fontId="5" fillId="12" borderId="0" applyNumberFormat="0" applyBorder="0" applyAlignment="0" applyProtection="0"/>
    <xf numFmtId="255" fontId="20" fillId="9" borderId="0" applyNumberFormat="0" applyBorder="0" applyAlignment="0" applyProtection="0"/>
    <xf numFmtId="255" fontId="20" fillId="9" borderId="0" applyNumberFormat="0" applyBorder="0" applyAlignment="0" applyProtection="0"/>
    <xf numFmtId="255" fontId="20" fillId="10" borderId="0" applyNumberFormat="0" applyBorder="0" applyAlignment="0" applyProtection="0"/>
    <xf numFmtId="255" fontId="20" fillId="10" borderId="0" applyNumberFormat="0" applyBorder="0" applyAlignment="0" applyProtection="0"/>
    <xf numFmtId="255" fontId="20" fillId="11" borderId="0" applyNumberFormat="0" applyBorder="0" applyAlignment="0" applyProtection="0"/>
    <xf numFmtId="255" fontId="20" fillId="11" borderId="0" applyNumberFormat="0" applyBorder="0" applyAlignment="0" applyProtection="0"/>
    <xf numFmtId="255" fontId="20" fillId="5" borderId="0" applyNumberFormat="0" applyBorder="0" applyAlignment="0" applyProtection="0"/>
    <xf numFmtId="255" fontId="20" fillId="5" borderId="0" applyNumberFormat="0" applyBorder="0" applyAlignment="0" applyProtection="0"/>
    <xf numFmtId="255" fontId="20" fillId="9" borderId="0" applyNumberFormat="0" applyBorder="0" applyAlignment="0" applyProtection="0"/>
    <xf numFmtId="255" fontId="20" fillId="9" borderId="0" applyNumberFormat="0" applyBorder="0" applyAlignment="0" applyProtection="0"/>
    <xf numFmtId="255" fontId="20" fillId="12" borderId="0" applyNumberFormat="0" applyBorder="0" applyAlignment="0" applyProtection="0"/>
    <xf numFmtId="255" fontId="20" fillId="12" borderId="0" applyNumberFormat="0" applyBorder="0" applyAlignment="0" applyProtection="0"/>
    <xf numFmtId="255" fontId="21" fillId="13" borderId="0" applyNumberFormat="0" applyBorder="0" applyAlignment="0" applyProtection="0"/>
    <xf numFmtId="255" fontId="22" fillId="13" borderId="0" applyNumberFormat="0" applyBorder="0" applyAlignment="0" applyProtection="0"/>
    <xf numFmtId="255" fontId="21" fillId="10" borderId="0" applyNumberFormat="0" applyBorder="0" applyAlignment="0" applyProtection="0"/>
    <xf numFmtId="255" fontId="22" fillId="10" borderId="0" applyNumberFormat="0" applyBorder="0" applyAlignment="0" applyProtection="0"/>
    <xf numFmtId="255" fontId="21" fillId="11" borderId="0" applyNumberFormat="0" applyBorder="0" applyAlignment="0" applyProtection="0"/>
    <xf numFmtId="255" fontId="22" fillId="11" borderId="0" applyNumberFormat="0" applyBorder="0" applyAlignment="0" applyProtection="0"/>
    <xf numFmtId="255" fontId="21" fillId="14" borderId="0" applyNumberFormat="0" applyBorder="0" applyAlignment="0" applyProtection="0"/>
    <xf numFmtId="255" fontId="22" fillId="14" borderId="0" applyNumberFormat="0" applyBorder="0" applyAlignment="0" applyProtection="0"/>
    <xf numFmtId="255" fontId="21" fillId="15" borderId="0" applyNumberFormat="0" applyBorder="0" applyAlignment="0" applyProtection="0"/>
    <xf numFmtId="255" fontId="22" fillId="15" borderId="0" applyNumberFormat="0" applyBorder="0" applyAlignment="0" applyProtection="0"/>
    <xf numFmtId="255" fontId="21" fillId="16" borderId="0" applyNumberFormat="0" applyBorder="0" applyAlignment="0" applyProtection="0"/>
    <xf numFmtId="255" fontId="22" fillId="16" borderId="0" applyNumberFormat="0" applyBorder="0" applyAlignment="0" applyProtection="0"/>
    <xf numFmtId="255" fontId="23" fillId="13" borderId="0" applyNumberFormat="0" applyBorder="0" applyAlignment="0" applyProtection="0"/>
    <xf numFmtId="255" fontId="23" fillId="13" borderId="0" applyNumberFormat="0" applyBorder="0" applyAlignment="0" applyProtection="0"/>
    <xf numFmtId="255" fontId="23" fillId="10" borderId="0" applyNumberFormat="0" applyBorder="0" applyAlignment="0" applyProtection="0"/>
    <xf numFmtId="255" fontId="23" fillId="10" borderId="0" applyNumberFormat="0" applyBorder="0" applyAlignment="0" applyProtection="0"/>
    <xf numFmtId="255" fontId="23" fillId="11" borderId="0" applyNumberFormat="0" applyBorder="0" applyAlignment="0" applyProtection="0"/>
    <xf numFmtId="255" fontId="23" fillId="11" borderId="0" applyNumberFormat="0" applyBorder="0" applyAlignment="0" applyProtection="0"/>
    <xf numFmtId="255" fontId="23" fillId="14" borderId="0" applyNumberFormat="0" applyBorder="0" applyAlignment="0" applyProtection="0"/>
    <xf numFmtId="255" fontId="23" fillId="14" borderId="0" applyNumberFormat="0" applyBorder="0" applyAlignment="0" applyProtection="0"/>
    <xf numFmtId="255" fontId="23" fillId="15" borderId="0" applyNumberFormat="0" applyBorder="0" applyAlignment="0" applyProtection="0"/>
    <xf numFmtId="255" fontId="23" fillId="15" borderId="0" applyNumberFormat="0" applyBorder="0" applyAlignment="0" applyProtection="0"/>
    <xf numFmtId="255" fontId="23" fillId="16" borderId="0" applyNumberFormat="0" applyBorder="0" applyAlignment="0" applyProtection="0"/>
    <xf numFmtId="255" fontId="23" fillId="16" borderId="0" applyNumberFormat="0" applyBorder="0" applyAlignment="0" applyProtection="0"/>
    <xf numFmtId="179" fontId="24" fillId="0" borderId="0" applyFont="0" applyFill="0" applyBorder="0" applyAlignment="0" applyProtection="0"/>
    <xf numFmtId="180" fontId="24" fillId="0" borderId="0" applyFont="0" applyFill="0" applyBorder="0" applyAlignment="0" applyProtection="0"/>
    <xf numFmtId="255" fontId="21" fillId="17" borderId="0" applyNumberFormat="0" applyBorder="0" applyAlignment="0" applyProtection="0"/>
    <xf numFmtId="255" fontId="5" fillId="18" borderId="0" applyNumberFormat="0" applyBorder="0" applyAlignment="0" applyProtection="0"/>
    <xf numFmtId="255" fontId="5" fillId="19" borderId="0" applyNumberFormat="0" applyBorder="0" applyAlignment="0" applyProtection="0"/>
    <xf numFmtId="255" fontId="21" fillId="20" borderId="0" applyNumberFormat="0" applyBorder="0" applyAlignment="0" applyProtection="0"/>
    <xf numFmtId="255" fontId="22" fillId="17" borderId="0" applyNumberFormat="0" applyBorder="0" applyAlignment="0" applyProtection="0"/>
    <xf numFmtId="255" fontId="22" fillId="17" borderId="0" applyNumberFormat="0" applyBorder="0" applyAlignment="0" applyProtection="0"/>
    <xf numFmtId="255" fontId="22" fillId="17" borderId="0" applyNumberFormat="0" applyBorder="0" applyAlignment="0" applyProtection="0"/>
    <xf numFmtId="255" fontId="22" fillId="17" borderId="0" applyNumberFormat="0" applyBorder="0" applyAlignment="0" applyProtection="0"/>
    <xf numFmtId="255" fontId="22" fillId="17" borderId="0" applyNumberFormat="0" applyBorder="0" applyAlignment="0" applyProtection="0"/>
    <xf numFmtId="255" fontId="21" fillId="21" borderId="0" applyNumberFormat="0" applyBorder="0" applyAlignment="0" applyProtection="0"/>
    <xf numFmtId="255" fontId="5" fillId="22" borderId="0" applyNumberFormat="0" applyBorder="0" applyAlignment="0" applyProtection="0"/>
    <xf numFmtId="255" fontId="5" fillId="23" borderId="0" applyNumberFormat="0" applyBorder="0" applyAlignment="0" applyProtection="0"/>
    <xf numFmtId="255" fontId="21" fillId="23" borderId="0" applyNumberFormat="0" applyBorder="0" applyAlignment="0" applyProtection="0"/>
    <xf numFmtId="255" fontId="22" fillId="21" borderId="0" applyNumberFormat="0" applyBorder="0" applyAlignment="0" applyProtection="0"/>
    <xf numFmtId="255" fontId="22" fillId="21" borderId="0" applyNumberFormat="0" applyBorder="0" applyAlignment="0" applyProtection="0"/>
    <xf numFmtId="255" fontId="22" fillId="21" borderId="0" applyNumberFormat="0" applyBorder="0" applyAlignment="0" applyProtection="0"/>
    <xf numFmtId="255" fontId="22" fillId="21" borderId="0" applyNumberFormat="0" applyBorder="0" applyAlignment="0" applyProtection="0"/>
    <xf numFmtId="255" fontId="22" fillId="21" borderId="0" applyNumberFormat="0" applyBorder="0" applyAlignment="0" applyProtection="0"/>
    <xf numFmtId="255" fontId="21" fillId="24" borderId="0" applyNumberFormat="0" applyBorder="0" applyAlignment="0" applyProtection="0"/>
    <xf numFmtId="255" fontId="5" fillId="25" borderId="0" applyNumberFormat="0" applyBorder="0" applyAlignment="0" applyProtection="0"/>
    <xf numFmtId="255" fontId="5" fillId="26" borderId="0" applyNumberFormat="0" applyBorder="0" applyAlignment="0" applyProtection="0"/>
    <xf numFmtId="255" fontId="21" fillId="26" borderId="0" applyNumberFormat="0" applyBorder="0" applyAlignment="0" applyProtection="0"/>
    <xf numFmtId="255" fontId="22" fillId="24" borderId="0" applyNumberFormat="0" applyBorder="0" applyAlignment="0" applyProtection="0"/>
    <xf numFmtId="255" fontId="22" fillId="24" borderId="0" applyNumberFormat="0" applyBorder="0" applyAlignment="0" applyProtection="0"/>
    <xf numFmtId="255" fontId="22" fillId="24" borderId="0" applyNumberFormat="0" applyBorder="0" applyAlignment="0" applyProtection="0"/>
    <xf numFmtId="255" fontId="22" fillId="24" borderId="0" applyNumberFormat="0" applyBorder="0" applyAlignment="0" applyProtection="0"/>
    <xf numFmtId="255" fontId="22" fillId="24" borderId="0" applyNumberFormat="0" applyBorder="0" applyAlignment="0" applyProtection="0"/>
    <xf numFmtId="255" fontId="21" fillId="14" borderId="0" applyNumberFormat="0" applyBorder="0" applyAlignment="0" applyProtection="0"/>
    <xf numFmtId="255" fontId="5" fillId="27" borderId="0" applyNumberFormat="0" applyBorder="0" applyAlignment="0" applyProtection="0"/>
    <xf numFmtId="255" fontId="5" fillId="27" borderId="0" applyNumberFormat="0" applyBorder="0" applyAlignment="0" applyProtection="0"/>
    <xf numFmtId="255" fontId="21" fillId="19" borderId="0" applyNumberFormat="0" applyBorder="0" applyAlignment="0" applyProtection="0"/>
    <xf numFmtId="255" fontId="22" fillId="14" borderId="0" applyNumberFormat="0" applyBorder="0" applyAlignment="0" applyProtection="0"/>
    <xf numFmtId="255" fontId="22" fillId="14" borderId="0" applyNumberFormat="0" applyBorder="0" applyAlignment="0" applyProtection="0"/>
    <xf numFmtId="255" fontId="22" fillId="14" borderId="0" applyNumberFormat="0" applyBorder="0" applyAlignment="0" applyProtection="0"/>
    <xf numFmtId="255" fontId="22" fillId="14" borderId="0" applyNumberFormat="0" applyBorder="0" applyAlignment="0" applyProtection="0"/>
    <xf numFmtId="255" fontId="22" fillId="14" borderId="0" applyNumberFormat="0" applyBorder="0" applyAlignment="0" applyProtection="0"/>
    <xf numFmtId="255" fontId="21" fillId="15" borderId="0" applyNumberFormat="0" applyBorder="0" applyAlignment="0" applyProtection="0"/>
    <xf numFmtId="255" fontId="5" fillId="28" borderId="0" applyNumberFormat="0" applyBorder="0" applyAlignment="0" applyProtection="0"/>
    <xf numFmtId="255" fontId="5" fillId="29" borderId="0" applyNumberFormat="0" applyBorder="0" applyAlignment="0" applyProtection="0"/>
    <xf numFmtId="255" fontId="21" fillId="20" borderId="0" applyNumberFormat="0" applyBorder="0" applyAlignment="0" applyProtection="0"/>
    <xf numFmtId="255" fontId="22" fillId="15" borderId="0" applyNumberFormat="0" applyBorder="0" applyAlignment="0" applyProtection="0"/>
    <xf numFmtId="255" fontId="22" fillId="15" borderId="0" applyNumberFormat="0" applyBorder="0" applyAlignment="0" applyProtection="0"/>
    <xf numFmtId="255" fontId="22" fillId="15" borderId="0" applyNumberFormat="0" applyBorder="0" applyAlignment="0" applyProtection="0"/>
    <xf numFmtId="255" fontId="22" fillId="15" borderId="0" applyNumberFormat="0" applyBorder="0" applyAlignment="0" applyProtection="0"/>
    <xf numFmtId="255" fontId="22" fillId="15" borderId="0" applyNumberFormat="0" applyBorder="0" applyAlignment="0" applyProtection="0"/>
    <xf numFmtId="255" fontId="21" fillId="30" borderId="0" applyNumberFormat="0" applyBorder="0" applyAlignment="0" applyProtection="0"/>
    <xf numFmtId="255" fontId="5" fillId="31" borderId="0" applyNumberFormat="0" applyBorder="0" applyAlignment="0" applyProtection="0"/>
    <xf numFmtId="255" fontId="5" fillId="32" borderId="0" applyNumberFormat="0" applyBorder="0" applyAlignment="0" applyProtection="0"/>
    <xf numFmtId="255" fontId="21" fillId="33" borderId="0" applyNumberFormat="0" applyBorder="0" applyAlignment="0" applyProtection="0"/>
    <xf numFmtId="255" fontId="22" fillId="30" borderId="0" applyNumberFormat="0" applyBorder="0" applyAlignment="0" applyProtection="0"/>
    <xf numFmtId="255" fontId="22" fillId="30" borderId="0" applyNumberFormat="0" applyBorder="0" applyAlignment="0" applyProtection="0"/>
    <xf numFmtId="255" fontId="22" fillId="30" borderId="0" applyNumberFormat="0" applyBorder="0" applyAlignment="0" applyProtection="0"/>
    <xf numFmtId="255" fontId="22" fillId="30" borderId="0" applyNumberFormat="0" applyBorder="0" applyAlignment="0" applyProtection="0"/>
    <xf numFmtId="255" fontId="22" fillId="30" borderId="0" applyNumberFormat="0" applyBorder="0" applyAlignment="0" applyProtection="0"/>
    <xf numFmtId="255" fontId="25" fillId="0" borderId="0" applyNumberFormat="0" applyFill="0" applyBorder="0" applyAlignment="0" applyProtection="0">
      <alignment vertical="top"/>
      <protection locked="0"/>
    </xf>
    <xf numFmtId="255" fontId="26" fillId="3" borderId="0" applyNumberFormat="0" applyBorder="0" applyAlignment="0" applyProtection="0"/>
    <xf numFmtId="255" fontId="27" fillId="3" borderId="0" applyNumberFormat="0" applyBorder="0" applyAlignment="0" applyProtection="0"/>
    <xf numFmtId="255" fontId="28" fillId="26" borderId="0"/>
    <xf numFmtId="255" fontId="28" fillId="26" borderId="0"/>
    <xf numFmtId="255" fontId="28" fillId="26" borderId="0"/>
    <xf numFmtId="255" fontId="28" fillId="26" borderId="0"/>
    <xf numFmtId="255" fontId="28" fillId="26" borderId="0"/>
    <xf numFmtId="255" fontId="28" fillId="26" borderId="0"/>
    <xf numFmtId="255" fontId="29" fillId="26" borderId="0"/>
    <xf numFmtId="255" fontId="8" fillId="26" borderId="0"/>
    <xf numFmtId="255" fontId="30" fillId="0" borderId="0" applyFill="0" applyBorder="0" applyAlignment="0"/>
    <xf numFmtId="181" fontId="31" fillId="0" borderId="0" applyFill="0" applyBorder="0" applyAlignment="0"/>
    <xf numFmtId="182" fontId="13" fillId="0" borderId="0" applyFill="0" applyBorder="0" applyAlignment="0"/>
    <xf numFmtId="182" fontId="15" fillId="0" borderId="0" applyFill="0" applyBorder="0" applyAlignment="0"/>
    <xf numFmtId="183" fontId="3" fillId="0" borderId="0" applyFill="0" applyBorder="0" applyAlignment="0"/>
    <xf numFmtId="184" fontId="31" fillId="0" borderId="0" applyFill="0" applyBorder="0" applyAlignment="0"/>
    <xf numFmtId="185" fontId="32" fillId="0" borderId="0" applyFill="0" applyBorder="0" applyAlignment="0"/>
    <xf numFmtId="182" fontId="33" fillId="0" borderId="0" applyFill="0" applyBorder="0" applyAlignment="0"/>
    <xf numFmtId="186" fontId="32" fillId="0" borderId="0" applyFill="0" applyBorder="0" applyAlignment="0"/>
    <xf numFmtId="187" fontId="33" fillId="0" borderId="0" applyFill="0" applyBorder="0" applyAlignment="0"/>
    <xf numFmtId="188" fontId="13" fillId="0" borderId="0" applyFill="0" applyBorder="0" applyAlignment="0"/>
    <xf numFmtId="188" fontId="15" fillId="0" borderId="0" applyFill="0" applyBorder="0" applyAlignment="0"/>
    <xf numFmtId="189" fontId="13" fillId="0" borderId="0" applyFill="0" applyBorder="0" applyAlignment="0"/>
    <xf numFmtId="189" fontId="15" fillId="0" borderId="0" applyFill="0" applyBorder="0" applyAlignment="0"/>
    <xf numFmtId="182" fontId="13" fillId="0" borderId="0" applyFill="0" applyBorder="0" applyAlignment="0"/>
    <xf numFmtId="182" fontId="15" fillId="0" borderId="0" applyFill="0" applyBorder="0" applyAlignment="0"/>
    <xf numFmtId="255" fontId="34" fillId="8" borderId="11" applyNumberFormat="0" applyAlignment="0" applyProtection="0"/>
    <xf numFmtId="255" fontId="35" fillId="8" borderId="11" applyNumberFormat="0" applyAlignment="0" applyProtection="0"/>
    <xf numFmtId="174" fontId="7" fillId="34" borderId="12">
      <alignment vertical="center"/>
    </xf>
    <xf numFmtId="255" fontId="36" fillId="35" borderId="13" applyNumberFormat="0" applyAlignment="0" applyProtection="0"/>
    <xf numFmtId="255" fontId="37" fillId="35" borderId="13" applyNumberFormat="0" applyAlignment="0" applyProtection="0"/>
    <xf numFmtId="255" fontId="38" fillId="0" borderId="1">
      <alignment horizontal="left" wrapText="1"/>
    </xf>
    <xf numFmtId="255" fontId="39" fillId="0" borderId="0" applyFont="0" applyFill="0" applyBorder="0" applyAlignment="0" applyProtection="0"/>
    <xf numFmtId="188" fontId="13" fillId="0" borderId="0" applyFont="0" applyFill="0" applyBorder="0" applyAlignment="0" applyProtection="0"/>
    <xf numFmtId="188" fontId="15" fillId="0" borderId="0" applyFont="0" applyFill="0" applyBorder="0" applyAlignment="0" applyProtection="0"/>
    <xf numFmtId="166" fontId="8" fillId="0" borderId="0" applyFont="0" applyFill="0" applyBorder="0" applyAlignment="0" applyProtection="0"/>
    <xf numFmtId="176" fontId="40" fillId="0" borderId="0" applyFont="0" applyFill="0" applyBorder="0" applyAlignment="0" applyProtection="0"/>
    <xf numFmtId="176" fontId="5" fillId="0" borderId="0" applyFont="0" applyFill="0" applyBorder="0" applyAlignment="0" applyProtection="0"/>
    <xf numFmtId="190" fontId="31" fillId="0" borderId="0" applyFont="0" applyFill="0" applyBorder="0" applyAlignment="0" applyProtection="0"/>
    <xf numFmtId="3" fontId="3" fillId="36" borderId="0" applyFont="0" applyFill="0" applyBorder="0" applyAlignment="0" applyProtection="0"/>
    <xf numFmtId="3" fontId="41" fillId="0" borderId="14" applyNumberFormat="0" applyAlignment="0">
      <alignment vertical="center"/>
    </xf>
    <xf numFmtId="191" fontId="24" fillId="0" borderId="0" applyFont="0" applyFill="0" applyBorder="0" applyAlignment="0" applyProtection="0"/>
    <xf numFmtId="182" fontId="13" fillId="0" borderId="0" applyFont="0" applyFill="0" applyBorder="0" applyAlignment="0" applyProtection="0"/>
    <xf numFmtId="182" fontId="15" fillId="0" borderId="0" applyFont="0" applyFill="0" applyBorder="0" applyAlignment="0" applyProtection="0"/>
    <xf numFmtId="192" fontId="28" fillId="0" borderId="0" applyFont="0" applyFill="0" applyBorder="0" applyAlignment="0" applyProtection="0"/>
    <xf numFmtId="193" fontId="3" fillId="36" borderId="0" applyFont="0" applyFill="0" applyBorder="0" applyAlignment="0" applyProtection="0"/>
    <xf numFmtId="255" fontId="28" fillId="25" borderId="0"/>
    <xf numFmtId="255" fontId="28" fillId="25" borderId="0"/>
    <xf numFmtId="255" fontId="28" fillId="25" borderId="0"/>
    <xf numFmtId="255" fontId="28" fillId="25" borderId="0"/>
    <xf numFmtId="255" fontId="28" fillId="25" borderId="0"/>
    <xf numFmtId="255" fontId="28" fillId="25" borderId="0"/>
    <xf numFmtId="255" fontId="29" fillId="37" borderId="0"/>
    <xf numFmtId="255" fontId="8" fillId="37" borderId="0"/>
    <xf numFmtId="255" fontId="3" fillId="38" borderId="0" applyFont="0" applyFill="0" applyBorder="0" applyAlignment="0" applyProtection="0"/>
    <xf numFmtId="14" fontId="30" fillId="0" borderId="0" applyFill="0" applyBorder="0" applyAlignment="0"/>
    <xf numFmtId="255" fontId="3" fillId="38" borderId="0" applyFont="0" applyFill="0" applyBorder="0" applyAlignment="0" applyProtection="0"/>
    <xf numFmtId="194" fontId="42" fillId="0" borderId="0" applyFill="0" applyBorder="0" applyProtection="0"/>
    <xf numFmtId="38" fontId="24" fillId="0" borderId="15">
      <alignment vertical="center"/>
    </xf>
    <xf numFmtId="255" fontId="43" fillId="0" borderId="0" applyNumberFormat="0" applyFill="0" applyBorder="0" applyAlignment="0" applyProtection="0"/>
    <xf numFmtId="255" fontId="44" fillId="39" borderId="0" applyNumberFormat="0" applyBorder="0" applyAlignment="0" applyProtection="0"/>
    <xf numFmtId="255" fontId="44" fillId="40" borderId="0" applyNumberFormat="0" applyBorder="0" applyAlignment="0" applyProtection="0"/>
    <xf numFmtId="255" fontId="44" fillId="41" borderId="0" applyNumberFormat="0" applyBorder="0" applyAlignment="0" applyProtection="0"/>
    <xf numFmtId="188" fontId="13" fillId="0" borderId="0" applyFill="0" applyBorder="0" applyAlignment="0"/>
    <xf numFmtId="188" fontId="15" fillId="0" borderId="0" applyFill="0" applyBorder="0" applyAlignment="0"/>
    <xf numFmtId="182" fontId="13" fillId="0" borderId="0" applyFill="0" applyBorder="0" applyAlignment="0"/>
    <xf numFmtId="182" fontId="15" fillId="0" borderId="0" applyFill="0" applyBorder="0" applyAlignment="0"/>
    <xf numFmtId="188" fontId="13" fillId="0" borderId="0" applyFill="0" applyBorder="0" applyAlignment="0"/>
    <xf numFmtId="188" fontId="15" fillId="0" borderId="0" applyFill="0" applyBorder="0" applyAlignment="0"/>
    <xf numFmtId="189" fontId="13" fillId="0" borderId="0" applyFill="0" applyBorder="0" applyAlignment="0"/>
    <xf numFmtId="189" fontId="15" fillId="0" borderId="0" applyFill="0" applyBorder="0" applyAlignment="0"/>
    <xf numFmtId="182" fontId="13" fillId="0" borderId="0" applyFill="0" applyBorder="0" applyAlignment="0"/>
    <xf numFmtId="182" fontId="15" fillId="0" borderId="0" applyFill="0" applyBorder="0" applyAlignment="0"/>
    <xf numFmtId="255" fontId="45" fillId="0" borderId="0" applyNumberFormat="0" applyFill="0" applyBorder="0" applyAlignment="0" applyProtection="0"/>
    <xf numFmtId="255" fontId="46" fillId="0" borderId="0" applyNumberFormat="0" applyFill="0" applyBorder="0" applyAlignment="0" applyProtection="0"/>
    <xf numFmtId="195" fontId="47" fillId="42" borderId="16" applyAlignment="0">
      <protection locked="0"/>
    </xf>
    <xf numFmtId="196" fontId="48" fillId="0" borderId="0"/>
    <xf numFmtId="2" fontId="3" fillId="36" borderId="0" applyFont="0" applyFill="0" applyBorder="0" applyAlignment="0" applyProtection="0"/>
    <xf numFmtId="10" fontId="49" fillId="43" borderId="1" applyNumberFormat="0" applyFill="0" applyBorder="0" applyAlignment="0" applyProtection="0">
      <protection locked="0"/>
    </xf>
    <xf numFmtId="10" fontId="8" fillId="43" borderId="1" applyNumberFormat="0" applyFill="0" applyBorder="0" applyAlignment="0" applyProtection="0">
      <protection locked="0"/>
    </xf>
    <xf numFmtId="255" fontId="50" fillId="4" borderId="0" applyNumberFormat="0" applyBorder="0" applyAlignment="0" applyProtection="0"/>
    <xf numFmtId="255" fontId="51" fillId="4" borderId="0" applyNumberFormat="0" applyBorder="0" applyAlignment="0" applyProtection="0"/>
    <xf numFmtId="38" fontId="52" fillId="44" borderId="0" applyNumberFormat="0" applyBorder="0" applyAlignment="0" applyProtection="0"/>
    <xf numFmtId="255" fontId="53" fillId="0" borderId="17" applyNumberFormat="0" applyAlignment="0" applyProtection="0">
      <alignment horizontal="left" vertical="center"/>
    </xf>
    <xf numFmtId="255" fontId="53" fillId="0" borderId="2">
      <alignment horizontal="left" vertical="center"/>
    </xf>
    <xf numFmtId="14" fontId="38" fillId="45" borderId="18">
      <alignment horizontal="center" vertical="center" wrapText="1"/>
    </xf>
    <xf numFmtId="255" fontId="54" fillId="0" borderId="19" applyNumberFormat="0" applyFill="0" applyAlignment="0" applyProtection="0"/>
    <xf numFmtId="255" fontId="55" fillId="36" borderId="0" applyNumberFormat="0" applyFill="0" applyBorder="0" applyAlignment="0" applyProtection="0"/>
    <xf numFmtId="255" fontId="56" fillId="0" borderId="20" applyNumberFormat="0" applyFill="0" applyAlignment="0" applyProtection="0"/>
    <xf numFmtId="255" fontId="57" fillId="36" borderId="0" applyNumberFormat="0" applyFill="0" applyBorder="0" applyAlignment="0" applyProtection="0"/>
    <xf numFmtId="255" fontId="58" fillId="0" borderId="21" applyNumberFormat="0" applyFill="0" applyAlignment="0" applyProtection="0"/>
    <xf numFmtId="255" fontId="59" fillId="0" borderId="21" applyNumberFormat="0" applyFill="0" applyAlignment="0" applyProtection="0"/>
    <xf numFmtId="255" fontId="58" fillId="0" borderId="0" applyNumberFormat="0" applyFill="0" applyBorder="0" applyAlignment="0" applyProtection="0"/>
    <xf numFmtId="255" fontId="59" fillId="0" borderId="0" applyNumberFormat="0" applyFill="0" applyBorder="0" applyAlignment="0" applyProtection="0"/>
    <xf numFmtId="255" fontId="60" fillId="0" borderId="0" applyNumberFormat="0" applyFill="0" applyBorder="0" applyAlignment="0" applyProtection="0">
      <alignment vertical="top"/>
      <protection locked="0"/>
    </xf>
    <xf numFmtId="255" fontId="8" fillId="0" borderId="0" applyNumberFormat="0" applyFill="0" applyBorder="0" applyAlignment="0" applyProtection="0">
      <alignment vertical="top"/>
      <protection locked="0"/>
    </xf>
    <xf numFmtId="255" fontId="61" fillId="0" borderId="0" applyNumberFormat="0" applyFill="0" applyBorder="0" applyAlignment="0" applyProtection="0">
      <alignment vertical="top"/>
      <protection locked="0"/>
    </xf>
    <xf numFmtId="255" fontId="24" fillId="0" borderId="0"/>
    <xf numFmtId="197" fontId="3" fillId="46" borderId="1" applyNumberFormat="0" applyFont="0" applyAlignment="0">
      <protection locked="0"/>
    </xf>
    <xf numFmtId="10" fontId="52" fillId="47" borderId="1" applyNumberFormat="0" applyBorder="0" applyAlignment="0" applyProtection="0"/>
    <xf numFmtId="197" fontId="3" fillId="46" borderId="1" applyNumberFormat="0" applyFont="0" applyAlignment="0">
      <protection locked="0"/>
    </xf>
    <xf numFmtId="255" fontId="62" fillId="0" borderId="0" applyNumberFormat="0" applyFill="0" applyBorder="0" applyAlignment="0" applyProtection="0">
      <alignment vertical="top"/>
      <protection locked="0"/>
    </xf>
    <xf numFmtId="255" fontId="63" fillId="0" borderId="0">
      <alignment vertical="center"/>
    </xf>
    <xf numFmtId="198" fontId="64" fillId="0" borderId="0" applyFont="0" applyFill="0" applyBorder="0" applyAlignment="0" applyProtection="0"/>
    <xf numFmtId="199" fontId="64" fillId="0" borderId="0" applyFont="0" applyFill="0" applyBorder="0" applyAlignment="0" applyProtection="0"/>
    <xf numFmtId="255" fontId="65" fillId="0" borderId="0" applyProtection="0">
      <alignment vertical="center"/>
      <protection locked="0"/>
    </xf>
    <xf numFmtId="255" fontId="66" fillId="0" borderId="0" applyProtection="0">
      <alignment vertical="center"/>
      <protection locked="0"/>
    </xf>
    <xf numFmtId="255" fontId="65" fillId="0" borderId="0" applyNumberFormat="0" applyProtection="0">
      <alignment vertical="top"/>
      <protection locked="0"/>
    </xf>
    <xf numFmtId="255" fontId="66" fillId="0" borderId="0" applyNumberFormat="0" applyProtection="0">
      <alignment vertical="top"/>
      <protection locked="0"/>
    </xf>
    <xf numFmtId="255" fontId="67" fillId="0" borderId="22" applyAlignment="0"/>
    <xf numFmtId="255" fontId="68" fillId="0" borderId="22" applyAlignment="0"/>
    <xf numFmtId="188" fontId="13" fillId="0" borderId="0" applyFill="0" applyBorder="0" applyAlignment="0"/>
    <xf numFmtId="188" fontId="15" fillId="0" borderId="0" applyFill="0" applyBorder="0" applyAlignment="0"/>
    <xf numFmtId="182" fontId="13" fillId="0" borderId="0" applyFill="0" applyBorder="0" applyAlignment="0"/>
    <xf numFmtId="182" fontId="15" fillId="0" borderId="0" applyFill="0" applyBorder="0" applyAlignment="0"/>
    <xf numFmtId="188" fontId="13" fillId="0" borderId="0" applyFill="0" applyBorder="0" applyAlignment="0"/>
    <xf numFmtId="188" fontId="15" fillId="0" borderId="0" applyFill="0" applyBorder="0" applyAlignment="0"/>
    <xf numFmtId="189" fontId="13" fillId="0" borderId="0" applyFill="0" applyBorder="0" applyAlignment="0"/>
    <xf numFmtId="189" fontId="15" fillId="0" borderId="0" applyFill="0" applyBorder="0" applyAlignment="0"/>
    <xf numFmtId="182" fontId="13" fillId="0" borderId="0" applyFill="0" applyBorder="0" applyAlignment="0"/>
    <xf numFmtId="182" fontId="15" fillId="0" borderId="0" applyFill="0" applyBorder="0" applyAlignment="0"/>
    <xf numFmtId="255" fontId="69" fillId="0" borderId="23" applyNumberFormat="0" applyFill="0" applyAlignment="0" applyProtection="0"/>
    <xf numFmtId="255" fontId="70" fillId="0" borderId="23" applyNumberFormat="0" applyFill="0" applyAlignment="0" applyProtection="0"/>
    <xf numFmtId="255" fontId="8" fillId="0" borderId="24" applyNumberFormat="0" applyFont="0" applyFill="0" applyAlignment="0" applyProtection="0"/>
    <xf numFmtId="200" fontId="3" fillId="0" borderId="0" applyFont="0" applyFill="0" applyBorder="0" applyAlignment="0" applyProtection="0"/>
    <xf numFmtId="255" fontId="71" fillId="42" borderId="0" applyNumberFormat="0" applyBorder="0" applyAlignment="0" applyProtection="0"/>
    <xf numFmtId="255" fontId="72" fillId="42" borderId="0" applyNumberFormat="0" applyBorder="0" applyAlignment="0" applyProtection="0"/>
    <xf numFmtId="201" fontId="3" fillId="0" borderId="0"/>
    <xf numFmtId="255" fontId="3" fillId="0" borderId="0"/>
    <xf numFmtId="255" fontId="3" fillId="0" borderId="0"/>
    <xf numFmtId="255" fontId="73" fillId="0" borderId="0"/>
    <xf numFmtId="255" fontId="2" fillId="0" borderId="0"/>
    <xf numFmtId="255" fontId="8" fillId="0" borderId="0"/>
    <xf numFmtId="255" fontId="74" fillId="0" borderId="0"/>
    <xf numFmtId="255" fontId="75" fillId="0" borderId="0"/>
    <xf numFmtId="255" fontId="13" fillId="0" borderId="0"/>
    <xf numFmtId="255" fontId="5" fillId="48" borderId="25" applyNumberFormat="0" applyFont="0" applyAlignment="0" applyProtection="0"/>
    <xf numFmtId="255" fontId="19" fillId="48" borderId="25" applyNumberFormat="0" applyFont="0" applyAlignment="0" applyProtection="0"/>
    <xf numFmtId="255" fontId="5" fillId="48" borderId="25" applyNumberFormat="0" applyFont="0" applyAlignment="0" applyProtection="0"/>
    <xf numFmtId="202" fontId="3" fillId="38" borderId="0"/>
    <xf numFmtId="38" fontId="24" fillId="0" borderId="0" applyFont="0" applyFill="0" applyBorder="0" applyAlignment="0" applyProtection="0"/>
    <xf numFmtId="40" fontId="24" fillId="0" borderId="0" applyFont="0" applyFill="0" applyBorder="0" applyAlignment="0" applyProtection="0"/>
    <xf numFmtId="255" fontId="39" fillId="0" borderId="0"/>
    <xf numFmtId="38" fontId="24" fillId="0" borderId="0" applyFont="0" applyFill="0" applyBorder="0" applyAlignment="0" applyProtection="0"/>
    <xf numFmtId="40" fontId="24" fillId="0" borderId="0" applyFont="0" applyFill="0" applyBorder="0" applyAlignment="0" applyProtection="0"/>
    <xf numFmtId="255" fontId="76" fillId="8" borderId="26" applyNumberFormat="0" applyAlignment="0" applyProtection="0"/>
    <xf numFmtId="255" fontId="77" fillId="8" borderId="26" applyNumberFormat="0" applyAlignment="0" applyProtection="0"/>
    <xf numFmtId="255" fontId="78" fillId="36" borderId="0" applyFill="0" applyBorder="0" applyProtection="0">
      <alignment horizontal="center"/>
    </xf>
    <xf numFmtId="255" fontId="79" fillId="0" borderId="0"/>
    <xf numFmtId="255" fontId="80" fillId="38" borderId="0"/>
    <xf numFmtId="203" fontId="3" fillId="0" borderId="0" applyFont="0" applyFill="0" applyBorder="0" applyAlignment="0" applyProtection="0"/>
    <xf numFmtId="186" fontId="32" fillId="0" borderId="0" applyFont="0" applyFill="0" applyBorder="0" applyAlignment="0" applyProtection="0"/>
    <xf numFmtId="187" fontId="33" fillId="0" borderId="0" applyFont="0" applyFill="0" applyBorder="0" applyAlignment="0" applyProtection="0"/>
    <xf numFmtId="204" fontId="32" fillId="0" borderId="0" applyFont="0" applyFill="0" applyBorder="0" applyAlignment="0" applyProtection="0"/>
    <xf numFmtId="190" fontId="31" fillId="0" borderId="0" applyFont="0" applyFill="0" applyBorder="0" applyAlignment="0" applyProtection="0"/>
    <xf numFmtId="10" fontId="3" fillId="0" borderId="0" applyFont="0" applyFill="0" applyBorder="0" applyAlignment="0" applyProtection="0"/>
    <xf numFmtId="9" fontId="8" fillId="0" borderId="0" applyFont="0" applyFill="0" applyBorder="0" applyAlignment="0" applyProtection="0"/>
    <xf numFmtId="205" fontId="28" fillId="0" borderId="0" applyFont="0" applyFill="0" applyBorder="0" applyAlignment="0" applyProtection="0"/>
    <xf numFmtId="206" fontId="13" fillId="0" borderId="0"/>
    <xf numFmtId="206" fontId="15" fillId="0" borderId="0"/>
    <xf numFmtId="207" fontId="13" fillId="0" borderId="0"/>
    <xf numFmtId="207" fontId="15" fillId="0" borderId="0"/>
    <xf numFmtId="188" fontId="13" fillId="0" borderId="0" applyFill="0" applyBorder="0" applyAlignment="0"/>
    <xf numFmtId="188" fontId="15" fillId="0" borderId="0" applyFill="0" applyBorder="0" applyAlignment="0"/>
    <xf numFmtId="182" fontId="13" fillId="0" borderId="0" applyFill="0" applyBorder="0" applyAlignment="0"/>
    <xf numFmtId="182" fontId="15" fillId="0" borderId="0" applyFill="0" applyBorder="0" applyAlignment="0"/>
    <xf numFmtId="188" fontId="13" fillId="0" borderId="0" applyFill="0" applyBorder="0" applyAlignment="0"/>
    <xf numFmtId="188" fontId="15" fillId="0" borderId="0" applyFill="0" applyBorder="0" applyAlignment="0"/>
    <xf numFmtId="189" fontId="13" fillId="0" borderId="0" applyFill="0" applyBorder="0" applyAlignment="0"/>
    <xf numFmtId="189" fontId="15" fillId="0" borderId="0" applyFill="0" applyBorder="0" applyAlignment="0"/>
    <xf numFmtId="182" fontId="13" fillId="0" borderId="0" applyFill="0" applyBorder="0" applyAlignment="0"/>
    <xf numFmtId="182" fontId="15" fillId="0" borderId="0" applyFill="0" applyBorder="0" applyAlignment="0"/>
    <xf numFmtId="3" fontId="48" fillId="0" borderId="0"/>
    <xf numFmtId="255" fontId="79" fillId="0" borderId="0"/>
    <xf numFmtId="255" fontId="81" fillId="0" borderId="0" applyProtection="0"/>
    <xf numFmtId="3" fontId="7" fillId="0" borderId="0" applyFont="0" applyFill="0" applyBorder="0" applyAlignment="0"/>
    <xf numFmtId="208" fontId="82" fillId="0" borderId="0">
      <alignment horizontal="right"/>
    </xf>
    <xf numFmtId="4" fontId="30" fillId="46" borderId="26" applyNumberFormat="0" applyProtection="0">
      <alignment vertical="center"/>
    </xf>
    <xf numFmtId="4" fontId="83" fillId="46" borderId="26" applyNumberFormat="0" applyProtection="0">
      <alignment vertical="center"/>
    </xf>
    <xf numFmtId="4" fontId="30" fillId="46" borderId="26" applyNumberFormat="0" applyProtection="0">
      <alignment horizontal="left" vertical="center" indent="1"/>
    </xf>
    <xf numFmtId="4" fontId="30" fillId="46" borderId="26" applyNumberFormat="0" applyProtection="0">
      <alignment horizontal="left" vertical="center" indent="1"/>
    </xf>
    <xf numFmtId="255" fontId="3" fillId="49" borderId="26" applyNumberFormat="0" applyProtection="0">
      <alignment horizontal="left" vertical="center" indent="1"/>
    </xf>
    <xf numFmtId="4" fontId="30" fillId="50" borderId="26" applyNumberFormat="0" applyProtection="0">
      <alignment horizontal="right" vertical="center"/>
    </xf>
    <xf numFmtId="4" fontId="30" fillId="51" borderId="26" applyNumberFormat="0" applyProtection="0">
      <alignment horizontal="right" vertical="center"/>
    </xf>
    <xf numFmtId="4" fontId="30" fillId="52" borderId="26" applyNumberFormat="0" applyProtection="0">
      <alignment horizontal="right" vertical="center"/>
    </xf>
    <xf numFmtId="4" fontId="30" fillId="53" borderId="26" applyNumberFormat="0" applyProtection="0">
      <alignment horizontal="right" vertical="center"/>
    </xf>
    <xf numFmtId="4" fontId="30" fillId="54" borderId="26" applyNumberFormat="0" applyProtection="0">
      <alignment horizontal="right" vertical="center"/>
    </xf>
    <xf numFmtId="4" fontId="30" fillId="55" borderId="26" applyNumberFormat="0" applyProtection="0">
      <alignment horizontal="right" vertical="center"/>
    </xf>
    <xf numFmtId="4" fontId="30" fillId="56" borderId="26" applyNumberFormat="0" applyProtection="0">
      <alignment horizontal="right" vertical="center"/>
    </xf>
    <xf numFmtId="4" fontId="30" fillId="57" borderId="26" applyNumberFormat="0" applyProtection="0">
      <alignment horizontal="right" vertical="center"/>
    </xf>
    <xf numFmtId="4" fontId="30" fillId="58" borderId="26" applyNumberFormat="0" applyProtection="0">
      <alignment horizontal="right" vertical="center"/>
    </xf>
    <xf numFmtId="4" fontId="29" fillId="59" borderId="26" applyNumberFormat="0" applyProtection="0">
      <alignment horizontal="left" vertical="center" indent="1"/>
    </xf>
    <xf numFmtId="4" fontId="30" fillId="60" borderId="27" applyNumberFormat="0" applyProtection="0">
      <alignment horizontal="left" vertical="center" indent="1"/>
    </xf>
    <xf numFmtId="4" fontId="84" fillId="61" borderId="0" applyNumberFormat="0" applyProtection="0">
      <alignment horizontal="left" vertical="center" indent="1"/>
    </xf>
    <xf numFmtId="255" fontId="3" fillId="49" borderId="26" applyNumberFormat="0" applyProtection="0">
      <alignment horizontal="left" vertical="center" indent="1"/>
    </xf>
    <xf numFmtId="4" fontId="85" fillId="60" borderId="26" applyNumberFormat="0" applyProtection="0">
      <alignment horizontal="left" vertical="center" indent="1"/>
    </xf>
    <xf numFmtId="4" fontId="85" fillId="62" borderId="26" applyNumberFormat="0" applyProtection="0">
      <alignment horizontal="left" vertical="center" indent="1"/>
    </xf>
    <xf numFmtId="255" fontId="3" fillId="62" borderId="26" applyNumberFormat="0" applyProtection="0">
      <alignment horizontal="left" vertical="center" indent="1"/>
    </xf>
    <xf numFmtId="255" fontId="3" fillId="62" borderId="26" applyNumberFormat="0" applyProtection="0">
      <alignment horizontal="left" vertical="center" indent="1"/>
    </xf>
    <xf numFmtId="255" fontId="3" fillId="63" borderId="26" applyNumberFormat="0" applyProtection="0">
      <alignment horizontal="left" vertical="center" indent="1"/>
    </xf>
    <xf numFmtId="255" fontId="3" fillId="63" borderId="26" applyNumberFormat="0" applyProtection="0">
      <alignment horizontal="left" vertical="center" indent="1"/>
    </xf>
    <xf numFmtId="255" fontId="3" fillId="44" borderId="26" applyNumberFormat="0" applyProtection="0">
      <alignment horizontal="left" vertical="center" indent="1"/>
    </xf>
    <xf numFmtId="255" fontId="3" fillId="44" borderId="26" applyNumberFormat="0" applyProtection="0">
      <alignment horizontal="left" vertical="center" indent="1"/>
    </xf>
    <xf numFmtId="255" fontId="3" fillId="49" borderId="26" applyNumberFormat="0" applyProtection="0">
      <alignment horizontal="left" vertical="center" indent="1"/>
    </xf>
    <xf numFmtId="255" fontId="3" fillId="49" borderId="26" applyNumberFormat="0" applyProtection="0">
      <alignment horizontal="left" vertical="center" indent="1"/>
    </xf>
    <xf numFmtId="4" fontId="30" fillId="47" borderId="26" applyNumberFormat="0" applyProtection="0">
      <alignment vertical="center"/>
    </xf>
    <xf numFmtId="4" fontId="83" fillId="47" borderId="26" applyNumberFormat="0" applyProtection="0">
      <alignment vertical="center"/>
    </xf>
    <xf numFmtId="4" fontId="30" fillId="47" borderId="26" applyNumberFormat="0" applyProtection="0">
      <alignment horizontal="left" vertical="center" indent="1"/>
    </xf>
    <xf numFmtId="4" fontId="30" fillId="47" borderId="26" applyNumberFormat="0" applyProtection="0">
      <alignment horizontal="left" vertical="center" indent="1"/>
    </xf>
    <xf numFmtId="4" fontId="30" fillId="60" borderId="26" applyNumberFormat="0" applyProtection="0">
      <alignment horizontal="right" vertical="center"/>
    </xf>
    <xf numFmtId="4" fontId="83" fillId="60" borderId="26" applyNumberFormat="0" applyProtection="0">
      <alignment horizontal="right" vertical="center"/>
    </xf>
    <xf numFmtId="255" fontId="3" fillId="49" borderId="26" applyNumberFormat="0" applyProtection="0">
      <alignment horizontal="left" vertical="center" indent="1"/>
    </xf>
    <xf numFmtId="255" fontId="3" fillId="49" borderId="26" applyNumberFormat="0" applyProtection="0">
      <alignment horizontal="left" vertical="center" indent="1"/>
    </xf>
    <xf numFmtId="255" fontId="86" fillId="0" borderId="0"/>
    <xf numFmtId="4" fontId="87" fillId="60" borderId="26" applyNumberFormat="0" applyProtection="0">
      <alignment horizontal="right" vertical="center"/>
    </xf>
    <xf numFmtId="255" fontId="88" fillId="0" borderId="0"/>
    <xf numFmtId="209" fontId="89" fillId="0" borderId="0">
      <alignment horizontal="right"/>
    </xf>
    <xf numFmtId="210" fontId="82" fillId="0" borderId="0">
      <alignment horizontal="right"/>
    </xf>
    <xf numFmtId="255" fontId="90" fillId="0" borderId="0" applyNumberFormat="0" applyFill="0" applyBorder="0" applyAlignment="0" applyProtection="0"/>
    <xf numFmtId="208" fontId="91" fillId="0" borderId="0">
      <alignment horizontal="right"/>
    </xf>
    <xf numFmtId="255" fontId="89" fillId="0" borderId="0"/>
    <xf numFmtId="208" fontId="92" fillId="0" borderId="0">
      <alignment horizontal="right"/>
    </xf>
    <xf numFmtId="211" fontId="93" fillId="0" borderId="1">
      <alignment horizontal="left" vertical="center"/>
      <protection locked="0"/>
    </xf>
    <xf numFmtId="255" fontId="3" fillId="0" borderId="0"/>
    <xf numFmtId="255" fontId="94" fillId="0" borderId="0"/>
    <xf numFmtId="209" fontId="89" fillId="0" borderId="0">
      <alignment horizontal="right"/>
    </xf>
    <xf numFmtId="255" fontId="13" fillId="0" borderId="0"/>
    <xf numFmtId="255" fontId="15" fillId="0" borderId="0"/>
    <xf numFmtId="255" fontId="24" fillId="0" borderId="0" applyNumberFormat="0" applyFont="0" applyFill="0" applyBorder="0" applyAlignment="0" applyProtection="0">
      <alignment vertical="top"/>
    </xf>
    <xf numFmtId="212" fontId="89" fillId="0" borderId="0">
      <alignment horizontal="right"/>
    </xf>
    <xf numFmtId="38" fontId="95" fillId="0" borderId="6" applyBorder="0">
      <alignment horizontal="right"/>
      <protection locked="0"/>
    </xf>
    <xf numFmtId="49" fontId="30" fillId="0" borderId="0" applyFill="0" applyBorder="0" applyAlignment="0"/>
    <xf numFmtId="213" fontId="32" fillId="0" borderId="0" applyFill="0" applyBorder="0" applyAlignment="0"/>
    <xf numFmtId="205" fontId="33" fillId="0" borderId="0" applyFill="0" applyBorder="0" applyAlignment="0"/>
    <xf numFmtId="214" fontId="32" fillId="0" borderId="0" applyFill="0" applyBorder="0" applyAlignment="0"/>
    <xf numFmtId="215" fontId="33" fillId="0" borderId="0" applyFill="0" applyBorder="0" applyAlignment="0"/>
    <xf numFmtId="255" fontId="96" fillId="0" borderId="0" applyFill="0" applyBorder="0" applyProtection="0">
      <alignment horizontal="left" vertical="top"/>
    </xf>
    <xf numFmtId="255" fontId="97" fillId="0" borderId="0" applyNumberFormat="0" applyFill="0" applyBorder="0" applyAlignment="0" applyProtection="0"/>
    <xf numFmtId="255" fontId="98" fillId="0" borderId="0" applyNumberFormat="0" applyFill="0" applyBorder="0" applyAlignment="0" applyProtection="0"/>
    <xf numFmtId="216" fontId="48" fillId="0" borderId="0"/>
    <xf numFmtId="255" fontId="44" fillId="0" borderId="28" applyNumberFormat="0" applyFill="0" applyAlignment="0" applyProtection="0"/>
    <xf numFmtId="255" fontId="3" fillId="36" borderId="29" applyNumberFormat="0" applyFont="0" applyFill="0" applyAlignment="0" applyProtection="0"/>
    <xf numFmtId="255" fontId="99" fillId="0" borderId="0"/>
    <xf numFmtId="255" fontId="99" fillId="0" borderId="0"/>
    <xf numFmtId="217" fontId="64" fillId="0" borderId="0" applyFont="0" applyFill="0" applyBorder="0" applyAlignment="0" applyProtection="0"/>
    <xf numFmtId="175" fontId="64" fillId="0" borderId="0" applyFont="0" applyFill="0" applyBorder="0" applyAlignment="0" applyProtection="0"/>
    <xf numFmtId="255" fontId="99" fillId="0" borderId="0"/>
    <xf numFmtId="255" fontId="100" fillId="0" borderId="0" applyNumberFormat="0" applyFill="0" applyBorder="0" applyAlignment="0" applyProtection="0"/>
    <xf numFmtId="255" fontId="101" fillId="0" borderId="0" applyNumberFormat="0" applyFill="0" applyBorder="0" applyAlignment="0" applyProtection="0"/>
    <xf numFmtId="255" fontId="23" fillId="17" borderId="0" applyNumberFormat="0" applyBorder="0" applyAlignment="0" applyProtection="0"/>
    <xf numFmtId="255" fontId="23" fillId="17" borderId="0" applyNumberFormat="0" applyBorder="0" applyAlignment="0" applyProtection="0"/>
    <xf numFmtId="255" fontId="23" fillId="21" borderId="0" applyNumberFormat="0" applyBorder="0" applyAlignment="0" applyProtection="0"/>
    <xf numFmtId="255" fontId="23" fillId="21" borderId="0" applyNumberFormat="0" applyBorder="0" applyAlignment="0" applyProtection="0"/>
    <xf numFmtId="255" fontId="23" fillId="24" borderId="0" applyNumberFormat="0" applyBorder="0" applyAlignment="0" applyProtection="0"/>
    <xf numFmtId="255" fontId="23" fillId="24" borderId="0" applyNumberFormat="0" applyBorder="0" applyAlignment="0" applyProtection="0"/>
    <xf numFmtId="255" fontId="23" fillId="14" borderId="0" applyNumberFormat="0" applyBorder="0" applyAlignment="0" applyProtection="0"/>
    <xf numFmtId="255" fontId="23" fillId="14" borderId="0" applyNumberFormat="0" applyBorder="0" applyAlignment="0" applyProtection="0"/>
    <xf numFmtId="255" fontId="23" fillId="15" borderId="0" applyNumberFormat="0" applyBorder="0" applyAlignment="0" applyProtection="0"/>
    <xf numFmtId="255" fontId="23" fillId="15" borderId="0" applyNumberFormat="0" applyBorder="0" applyAlignment="0" applyProtection="0"/>
    <xf numFmtId="255" fontId="23" fillId="30" borderId="0" applyNumberFormat="0" applyBorder="0" applyAlignment="0" applyProtection="0"/>
    <xf numFmtId="255" fontId="23" fillId="30" borderId="0" applyNumberFormat="0" applyBorder="0" applyAlignment="0" applyProtection="0"/>
    <xf numFmtId="218" fontId="7" fillId="0" borderId="30">
      <protection locked="0"/>
    </xf>
    <xf numFmtId="255" fontId="102" fillId="8" borderId="11" applyNumberFormat="0" applyAlignment="0" applyProtection="0"/>
    <xf numFmtId="255" fontId="102" fillId="7" borderId="11" applyNumberFormat="0" applyAlignment="0" applyProtection="0"/>
    <xf numFmtId="255" fontId="102" fillId="8" borderId="11" applyNumberFormat="0" applyAlignment="0" applyProtection="0"/>
    <xf numFmtId="255" fontId="102" fillId="7" borderId="11" applyNumberFormat="0" applyAlignment="0" applyProtection="0"/>
    <xf numFmtId="255" fontId="103" fillId="8" borderId="26" applyNumberFormat="0" applyAlignment="0" applyProtection="0"/>
    <xf numFmtId="255" fontId="103" fillId="8" borderId="26" applyNumberFormat="0" applyAlignment="0" applyProtection="0"/>
    <xf numFmtId="255" fontId="104" fillId="8" borderId="11" applyNumberFormat="0" applyAlignment="0" applyProtection="0"/>
    <xf numFmtId="255" fontId="104" fillId="8" borderId="11" applyNumberFormat="0" applyAlignment="0" applyProtection="0"/>
    <xf numFmtId="255" fontId="25" fillId="0" borderId="0" applyNumberFormat="0" applyFill="0" applyBorder="0" applyAlignment="0" applyProtection="0">
      <alignment vertical="top"/>
      <protection locked="0"/>
    </xf>
    <xf numFmtId="255" fontId="105" fillId="0" borderId="0" applyNumberFormat="0" applyFill="0" applyBorder="0" applyAlignment="0" applyProtection="0">
      <alignment vertical="top"/>
      <protection locked="0"/>
    </xf>
    <xf numFmtId="255" fontId="106" fillId="0" borderId="0" applyNumberFormat="0" applyFill="0" applyBorder="0" applyAlignment="0" applyProtection="0">
      <alignment vertical="top"/>
      <protection locked="0"/>
    </xf>
    <xf numFmtId="255" fontId="107" fillId="0" borderId="0" applyNumberFormat="0" applyFill="0" applyBorder="0" applyAlignment="0" applyProtection="0">
      <alignment vertical="top"/>
      <protection locked="0"/>
    </xf>
    <xf numFmtId="255" fontId="107" fillId="0" borderId="0" applyNumberFormat="0" applyFill="0" applyBorder="0" applyAlignment="0" applyProtection="0">
      <alignment vertical="top"/>
      <protection locked="0"/>
    </xf>
    <xf numFmtId="255" fontId="25" fillId="0" borderId="0" applyNumberFormat="0" applyFill="0" applyBorder="0" applyAlignment="0" applyProtection="0">
      <alignment vertical="top"/>
      <protection locked="0"/>
    </xf>
    <xf numFmtId="255" fontId="108" fillId="44" borderId="12"/>
    <xf numFmtId="14" fontId="7" fillId="0" borderId="0">
      <alignment horizontal="right"/>
    </xf>
    <xf numFmtId="173" fontId="5"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255" fontId="109" fillId="0" borderId="9">
      <alignment horizontal="left" vertical="top" wrapText="1"/>
    </xf>
    <xf numFmtId="255" fontId="110" fillId="0" borderId="19" applyNumberFormat="0" applyFill="0" applyAlignment="0" applyProtection="0"/>
    <xf numFmtId="255" fontId="110" fillId="0" borderId="19" applyNumberFormat="0" applyFill="0" applyAlignment="0" applyProtection="0"/>
    <xf numFmtId="255" fontId="111" fillId="0" borderId="20" applyNumberFormat="0" applyFill="0" applyAlignment="0" applyProtection="0"/>
    <xf numFmtId="255" fontId="111" fillId="0" borderId="20" applyNumberFormat="0" applyFill="0" applyAlignment="0" applyProtection="0"/>
    <xf numFmtId="255" fontId="112" fillId="0" borderId="21" applyNumberFormat="0" applyFill="0" applyAlignment="0" applyProtection="0"/>
    <xf numFmtId="255" fontId="112" fillId="0" borderId="21" applyNumberFormat="0" applyFill="0" applyAlignment="0" applyProtection="0"/>
    <xf numFmtId="255" fontId="112" fillId="0" borderId="0" applyNumberFormat="0" applyFill="0" applyBorder="0" applyAlignment="0" applyProtection="0"/>
    <xf numFmtId="255" fontId="112" fillId="0" borderId="0" applyNumberFormat="0" applyFill="0" applyBorder="0" applyAlignment="0" applyProtection="0"/>
    <xf numFmtId="218" fontId="113" fillId="45" borderId="30"/>
    <xf numFmtId="255" fontId="3" fillId="0" borderId="1">
      <alignment horizontal="right"/>
    </xf>
    <xf numFmtId="255" fontId="114" fillId="0" borderId="28" applyNumberFormat="0" applyFill="0" applyAlignment="0" applyProtection="0"/>
    <xf numFmtId="255" fontId="114" fillId="0" borderId="28" applyNumberFormat="0" applyFill="0" applyAlignment="0" applyProtection="0"/>
    <xf numFmtId="255" fontId="3" fillId="0" borderId="0"/>
    <xf numFmtId="255" fontId="3" fillId="0" borderId="0"/>
    <xf numFmtId="255" fontId="3" fillId="0" borderId="0"/>
    <xf numFmtId="255" fontId="8" fillId="0" borderId="0"/>
    <xf numFmtId="255" fontId="115" fillId="35" borderId="13" applyNumberFormat="0" applyAlignment="0" applyProtection="0"/>
    <xf numFmtId="255" fontId="115" fillId="35" borderId="13" applyNumberFormat="0" applyAlignment="0" applyProtection="0"/>
    <xf numFmtId="255" fontId="97" fillId="0" borderId="0" applyNumberFormat="0" applyFill="0" applyBorder="0" applyAlignment="0" applyProtection="0"/>
    <xf numFmtId="255" fontId="97" fillId="0" borderId="0" applyNumberFormat="0" applyFill="0" applyBorder="0" applyAlignment="0" applyProtection="0"/>
    <xf numFmtId="255" fontId="116" fillId="42" borderId="0" applyNumberFormat="0" applyBorder="0" applyAlignment="0" applyProtection="0"/>
    <xf numFmtId="255" fontId="116" fillId="42" borderId="0" applyNumberFormat="0" applyBorder="0" applyAlignment="0" applyProtection="0"/>
    <xf numFmtId="255" fontId="3" fillId="0" borderId="0"/>
    <xf numFmtId="255" fontId="8" fillId="0" borderId="0"/>
    <xf numFmtId="255" fontId="8" fillId="0" borderId="0"/>
    <xf numFmtId="255" fontId="5" fillId="0" borderId="0"/>
    <xf numFmtId="255" fontId="117" fillId="0" borderId="0"/>
    <xf numFmtId="255" fontId="3" fillId="0" borderId="0"/>
    <xf numFmtId="255" fontId="5" fillId="0" borderId="0"/>
    <xf numFmtId="255" fontId="8" fillId="0" borderId="0"/>
    <xf numFmtId="255" fontId="5" fillId="0" borderId="0"/>
    <xf numFmtId="255" fontId="3" fillId="0" borderId="0"/>
    <xf numFmtId="255" fontId="3" fillId="0" borderId="0"/>
    <xf numFmtId="255" fontId="3" fillId="0" borderId="0"/>
    <xf numFmtId="255" fontId="2" fillId="0" borderId="0"/>
    <xf numFmtId="255" fontId="5" fillId="0" borderId="0"/>
    <xf numFmtId="255" fontId="117" fillId="0" borderId="0"/>
    <xf numFmtId="255" fontId="7" fillId="0" borderId="0"/>
    <xf numFmtId="255" fontId="7" fillId="0" borderId="0"/>
    <xf numFmtId="255" fontId="3" fillId="0" borderId="0"/>
    <xf numFmtId="255" fontId="3" fillId="0" borderId="0"/>
    <xf numFmtId="255" fontId="3" fillId="0" borderId="0"/>
    <xf numFmtId="255" fontId="2" fillId="0" borderId="0"/>
    <xf numFmtId="255" fontId="3" fillId="0" borderId="0"/>
    <xf numFmtId="255" fontId="3" fillId="0" borderId="0"/>
    <xf numFmtId="255" fontId="8" fillId="0" borderId="0"/>
    <xf numFmtId="255" fontId="78" fillId="0" borderId="0">
      <alignment horizontal="left"/>
    </xf>
    <xf numFmtId="255" fontId="3" fillId="0" borderId="0"/>
    <xf numFmtId="255" fontId="8" fillId="0" borderId="0"/>
    <xf numFmtId="255" fontId="118" fillId="0" borderId="0"/>
    <xf numFmtId="255" fontId="8" fillId="0" borderId="0"/>
    <xf numFmtId="255" fontId="8" fillId="0" borderId="0"/>
    <xf numFmtId="255" fontId="52" fillId="0" borderId="0"/>
    <xf numFmtId="255" fontId="20" fillId="0" borderId="0"/>
    <xf numFmtId="255" fontId="8" fillId="0" borderId="0"/>
    <xf numFmtId="255" fontId="8" fillId="0" borderId="0"/>
    <xf numFmtId="255" fontId="20" fillId="0" borderId="0"/>
    <xf numFmtId="255" fontId="8" fillId="0" borderId="0"/>
    <xf numFmtId="255" fontId="8" fillId="0" borderId="0"/>
    <xf numFmtId="255" fontId="8" fillId="0" borderId="0"/>
    <xf numFmtId="255" fontId="20" fillId="0" borderId="0"/>
    <xf numFmtId="255" fontId="20" fillId="0" borderId="0"/>
    <xf numFmtId="255" fontId="20" fillId="0" borderId="0"/>
    <xf numFmtId="255" fontId="8" fillId="0" borderId="0"/>
    <xf numFmtId="255" fontId="8" fillId="0" borderId="0"/>
    <xf numFmtId="255" fontId="8" fillId="0" borderId="0"/>
    <xf numFmtId="255" fontId="8" fillId="0" borderId="0"/>
    <xf numFmtId="255" fontId="2" fillId="0" borderId="0"/>
    <xf numFmtId="255" fontId="8" fillId="0" borderId="0"/>
    <xf numFmtId="255" fontId="2" fillId="0" borderId="0"/>
    <xf numFmtId="255" fontId="8" fillId="0" borderId="0"/>
    <xf numFmtId="255" fontId="52" fillId="0" borderId="0"/>
    <xf numFmtId="255" fontId="8" fillId="0" borderId="0"/>
    <xf numFmtId="255" fontId="1" fillId="0" borderId="0"/>
    <xf numFmtId="255" fontId="119" fillId="0" borderId="0"/>
    <xf numFmtId="255" fontId="3" fillId="0" borderId="0"/>
    <xf numFmtId="255" fontId="3" fillId="0" borderId="0"/>
    <xf numFmtId="255" fontId="52" fillId="0" borderId="0"/>
    <xf numFmtId="255" fontId="118" fillId="0" borderId="0"/>
    <xf numFmtId="255" fontId="8" fillId="0" borderId="0"/>
    <xf numFmtId="255" fontId="8" fillId="0" borderId="0"/>
    <xf numFmtId="255" fontId="8" fillId="0" borderId="0"/>
    <xf numFmtId="255" fontId="8" fillId="0" borderId="0"/>
    <xf numFmtId="255" fontId="78" fillId="0" borderId="0">
      <alignment horizontal="left"/>
    </xf>
    <xf numFmtId="255" fontId="8" fillId="0" borderId="0"/>
    <xf numFmtId="255" fontId="8" fillId="0" borderId="0"/>
    <xf numFmtId="255" fontId="8" fillId="0" borderId="0"/>
    <xf numFmtId="255" fontId="8" fillId="0" borderId="0"/>
    <xf numFmtId="255" fontId="8" fillId="0" borderId="0"/>
    <xf numFmtId="255" fontId="8" fillId="0" borderId="0"/>
    <xf numFmtId="255" fontId="8" fillId="0" borderId="0"/>
    <xf numFmtId="255" fontId="1" fillId="0" borderId="0"/>
    <xf numFmtId="255" fontId="2" fillId="0" borderId="0"/>
    <xf numFmtId="255" fontId="2" fillId="0" borderId="0"/>
    <xf numFmtId="255" fontId="2" fillId="0" borderId="0"/>
    <xf numFmtId="255" fontId="78" fillId="0" borderId="0">
      <alignment horizontal="left"/>
    </xf>
    <xf numFmtId="255" fontId="5" fillId="0" borderId="0"/>
    <xf numFmtId="255" fontId="5" fillId="0" borderId="0"/>
    <xf numFmtId="255" fontId="5" fillId="0" borderId="0"/>
    <xf numFmtId="255" fontId="5" fillId="0" borderId="0"/>
    <xf numFmtId="255" fontId="2" fillId="0" borderId="0"/>
    <xf numFmtId="255" fontId="5" fillId="0" borderId="0"/>
    <xf numFmtId="255" fontId="120" fillId="0" borderId="0"/>
    <xf numFmtId="255" fontId="2" fillId="0" borderId="0"/>
    <xf numFmtId="255" fontId="5" fillId="0" borderId="0"/>
    <xf numFmtId="255" fontId="8" fillId="0" borderId="0"/>
    <xf numFmtId="255" fontId="8" fillId="0" borderId="0"/>
    <xf numFmtId="255" fontId="8" fillId="0" borderId="0"/>
    <xf numFmtId="255" fontId="8" fillId="0" borderId="0"/>
    <xf numFmtId="255" fontId="8" fillId="0" borderId="0"/>
    <xf numFmtId="255" fontId="8" fillId="0" borderId="0"/>
    <xf numFmtId="255" fontId="8" fillId="0" borderId="0"/>
    <xf numFmtId="255" fontId="8" fillId="0" borderId="0"/>
    <xf numFmtId="255" fontId="8" fillId="0" borderId="0"/>
    <xf numFmtId="255" fontId="8" fillId="0" borderId="0"/>
    <xf numFmtId="166" fontId="2" fillId="0" borderId="0" applyFont="0" applyFill="0" applyBorder="0" applyAlignment="0" applyProtection="0"/>
    <xf numFmtId="255" fontId="3" fillId="0" borderId="0"/>
    <xf numFmtId="255" fontId="120" fillId="0" borderId="0"/>
    <xf numFmtId="255" fontId="5" fillId="0" borderId="0"/>
    <xf numFmtId="255" fontId="2" fillId="0" borderId="0"/>
    <xf numFmtId="255" fontId="5" fillId="0" borderId="0"/>
    <xf numFmtId="255" fontId="2" fillId="0" borderId="0"/>
    <xf numFmtId="255" fontId="2" fillId="0" borderId="0"/>
    <xf numFmtId="255" fontId="5" fillId="0" borderId="0"/>
    <xf numFmtId="255" fontId="8" fillId="0" borderId="0"/>
    <xf numFmtId="255" fontId="8" fillId="0" borderId="0"/>
    <xf numFmtId="255" fontId="8" fillId="0" borderId="0"/>
    <xf numFmtId="255" fontId="8" fillId="0" borderId="0"/>
    <xf numFmtId="255" fontId="121" fillId="0" borderId="0"/>
    <xf numFmtId="255" fontId="2" fillId="0" borderId="0"/>
    <xf numFmtId="255" fontId="1" fillId="0" borderId="0"/>
    <xf numFmtId="255" fontId="5" fillId="0" borderId="0"/>
    <xf numFmtId="255" fontId="3" fillId="0" borderId="0"/>
    <xf numFmtId="255" fontId="78" fillId="0" borderId="0">
      <alignment horizontal="left"/>
    </xf>
    <xf numFmtId="255" fontId="20" fillId="0" borderId="0"/>
    <xf numFmtId="255" fontId="3" fillId="0" borderId="0"/>
    <xf numFmtId="255" fontId="8" fillId="0" borderId="0"/>
    <xf numFmtId="255" fontId="5" fillId="0" borderId="0"/>
    <xf numFmtId="255" fontId="8" fillId="0" borderId="0"/>
    <xf numFmtId="255" fontId="5" fillId="0" borderId="0"/>
    <xf numFmtId="255" fontId="8" fillId="0" borderId="0"/>
    <xf numFmtId="255" fontId="5" fillId="0" borderId="0"/>
    <xf numFmtId="255" fontId="2" fillId="0" borderId="0"/>
    <xf numFmtId="255" fontId="2" fillId="0" borderId="0"/>
    <xf numFmtId="255" fontId="3" fillId="0" borderId="0"/>
    <xf numFmtId="255" fontId="2" fillId="0" borderId="0"/>
    <xf numFmtId="255" fontId="5" fillId="0" borderId="0"/>
    <xf numFmtId="255" fontId="8" fillId="0" borderId="0"/>
    <xf numFmtId="255" fontId="85" fillId="0" borderId="0"/>
    <xf numFmtId="255" fontId="5" fillId="0" borderId="0"/>
    <xf numFmtId="255" fontId="3" fillId="0" borderId="0"/>
    <xf numFmtId="255" fontId="3" fillId="0" borderId="0"/>
    <xf numFmtId="255" fontId="3" fillId="0" borderId="0"/>
    <xf numFmtId="255" fontId="3" fillId="0" borderId="0"/>
    <xf numFmtId="255" fontId="3" fillId="0" borderId="0"/>
    <xf numFmtId="255" fontId="3" fillId="0" borderId="0"/>
    <xf numFmtId="255" fontId="3" fillId="0" borderId="0"/>
    <xf numFmtId="255" fontId="3" fillId="0" borderId="0"/>
    <xf numFmtId="255" fontId="3" fillId="0" borderId="0"/>
    <xf numFmtId="255" fontId="122" fillId="3" borderId="0" applyNumberFormat="0" applyBorder="0" applyAlignment="0" applyProtection="0"/>
    <xf numFmtId="255" fontId="122" fillId="3" borderId="0" applyNumberFormat="0" applyBorder="0" applyAlignment="0" applyProtection="0"/>
    <xf numFmtId="255" fontId="123" fillId="0" borderId="0" applyNumberFormat="0" applyFill="0" applyBorder="0" applyAlignment="0" applyProtection="0"/>
    <xf numFmtId="255" fontId="123" fillId="0" borderId="0" applyNumberFormat="0" applyFill="0" applyBorder="0" applyAlignment="0" applyProtection="0"/>
    <xf numFmtId="255" fontId="20" fillId="48" borderId="25" applyNumberFormat="0" applyFont="0" applyAlignment="0" applyProtection="0"/>
    <xf numFmtId="255" fontId="20" fillId="48" borderId="25" applyNumberFormat="0" applyFont="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120"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24" fillId="0" borderId="0" applyFont="0" applyFill="0" applyBorder="0" applyAlignment="0" applyProtection="0"/>
    <xf numFmtId="9" fontId="117"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55" fontId="125" fillId="0" borderId="23" applyNumberFormat="0" applyFill="0" applyAlignment="0" applyProtection="0"/>
    <xf numFmtId="255" fontId="125" fillId="0" borderId="23" applyNumberFormat="0" applyFill="0" applyAlignment="0" applyProtection="0"/>
    <xf numFmtId="255" fontId="13" fillId="0" borderId="0"/>
    <xf numFmtId="255" fontId="12" fillId="0" borderId="0"/>
    <xf numFmtId="255" fontId="12" fillId="0" borderId="0"/>
    <xf numFmtId="255" fontId="12" fillId="0" borderId="0"/>
    <xf numFmtId="255" fontId="13" fillId="0" borderId="0"/>
    <xf numFmtId="255" fontId="13" fillId="0" borderId="0"/>
    <xf numFmtId="255" fontId="15" fillId="0" borderId="0"/>
    <xf numFmtId="255" fontId="12" fillId="0" borderId="0"/>
    <xf numFmtId="255" fontId="12" fillId="0" borderId="0"/>
    <xf numFmtId="255" fontId="12" fillId="0" borderId="0"/>
    <xf numFmtId="255" fontId="126" fillId="0" borderId="0"/>
    <xf numFmtId="255" fontId="12" fillId="0" borderId="0"/>
    <xf numFmtId="255" fontId="24" fillId="0" borderId="0" applyNumberFormat="0" applyFont="0" applyFill="0" applyBorder="0" applyAlignment="0" applyProtection="0">
      <alignment vertical="top"/>
    </xf>
    <xf numFmtId="255" fontId="24" fillId="0" borderId="0" applyNumberFormat="0" applyFont="0" applyFill="0" applyBorder="0" applyAlignment="0" applyProtection="0">
      <alignment vertical="top"/>
    </xf>
    <xf numFmtId="255" fontId="127" fillId="0" borderId="0"/>
    <xf numFmtId="255" fontId="24" fillId="0" borderId="0" applyNumberFormat="0" applyFont="0" applyFill="0" applyBorder="0" applyAlignment="0" applyProtection="0">
      <alignment vertical="top"/>
    </xf>
    <xf numFmtId="255" fontId="13" fillId="0" borderId="0"/>
    <xf numFmtId="255" fontId="24" fillId="0" borderId="0" applyNumberFormat="0" applyFont="0" applyFill="0" applyBorder="0" applyAlignment="0" applyProtection="0">
      <alignment vertical="top"/>
    </xf>
    <xf numFmtId="255" fontId="13" fillId="0" borderId="0"/>
    <xf numFmtId="255" fontId="24" fillId="0" borderId="0" applyNumberFormat="0" applyFont="0" applyFill="0" applyBorder="0" applyAlignment="0" applyProtection="0">
      <alignment vertical="top"/>
    </xf>
    <xf numFmtId="255" fontId="13" fillId="0" borderId="0"/>
    <xf numFmtId="255" fontId="13" fillId="0" borderId="0"/>
    <xf numFmtId="255" fontId="15" fillId="0" borderId="0"/>
    <xf numFmtId="255" fontId="24" fillId="0" borderId="0" applyNumberFormat="0" applyFont="0" applyFill="0" applyBorder="0" applyAlignment="0" applyProtection="0">
      <alignment vertical="top"/>
    </xf>
    <xf numFmtId="255" fontId="24" fillId="0" borderId="0" applyNumberFormat="0" applyFont="0" applyFill="0" applyBorder="0" applyAlignment="0" applyProtection="0">
      <alignment vertical="top"/>
    </xf>
    <xf numFmtId="255" fontId="24" fillId="0" borderId="0" applyNumberFormat="0" applyFont="0" applyFill="0" applyBorder="0" applyAlignment="0" applyProtection="0">
      <alignment vertical="top"/>
    </xf>
    <xf numFmtId="255" fontId="24" fillId="0" borderId="0" applyNumberFormat="0" applyFont="0" applyFill="0" applyBorder="0" applyAlignment="0" applyProtection="0">
      <alignment vertical="top"/>
    </xf>
    <xf numFmtId="255" fontId="8" fillId="0" borderId="0">
      <alignment vertical="justify"/>
    </xf>
    <xf numFmtId="255" fontId="8" fillId="38" borderId="1" applyNumberFormat="0" applyAlignment="0">
      <alignment horizontal="left"/>
    </xf>
    <xf numFmtId="255" fontId="8" fillId="38" borderId="1" applyNumberFormat="0" applyAlignment="0">
      <alignment horizontal="left"/>
    </xf>
    <xf numFmtId="255" fontId="8" fillId="38" borderId="1" applyNumberFormat="0" applyAlignment="0">
      <alignment horizontal="left"/>
    </xf>
    <xf numFmtId="255" fontId="8" fillId="38" borderId="1" applyNumberFormat="0" applyAlignment="0">
      <alignment horizontal="left"/>
    </xf>
    <xf numFmtId="255" fontId="128" fillId="0" borderId="0" applyNumberFormat="0" applyFill="0" applyBorder="0" applyAlignment="0" applyProtection="0"/>
    <xf numFmtId="255" fontId="128" fillId="0" borderId="0" applyNumberForma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 fontId="129" fillId="0" borderId="5" applyFont="0" applyBorder="0">
      <alignment horizontal="right"/>
      <protection locked="0"/>
    </xf>
    <xf numFmtId="173" fontId="3" fillId="0" borderId="0" applyFont="0" applyFill="0" applyBorder="0" applyAlignment="0" applyProtection="0"/>
    <xf numFmtId="255" fontId="11" fillId="0" borderId="0">
      <protection locked="0"/>
    </xf>
    <xf numFmtId="255" fontId="11" fillId="0" borderId="0">
      <protection locked="0"/>
    </xf>
    <xf numFmtId="172" fontId="8" fillId="0" borderId="0" applyFont="0" applyFill="0" applyBorder="0" applyAlignment="0" applyProtection="0"/>
    <xf numFmtId="219" fontId="130" fillId="0" borderId="0" applyFont="0" applyFill="0" applyBorder="0" applyAlignment="0" applyProtection="0"/>
    <xf numFmtId="166" fontId="8"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255"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208"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6" fontId="5" fillId="0" borderId="0" applyFont="0" applyFill="0" applyBorder="0" applyAlignment="0" applyProtection="0"/>
    <xf numFmtId="25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220" fontId="13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8"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25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166" fontId="5"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5" fillId="0" borderId="0" applyFont="0" applyFill="0" applyBorder="0" applyAlignment="0" applyProtection="0"/>
    <xf numFmtId="166" fontId="8" fillId="0" borderId="0" applyFont="0" applyFill="0" applyBorder="0" applyAlignment="0" applyProtection="0"/>
    <xf numFmtId="166" fontId="5"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222"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8"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8"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8" fillId="0" borderId="0" applyFont="0" applyFill="0" applyBorder="0" applyAlignment="0" applyProtection="0"/>
    <xf numFmtId="255" fontId="124"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97" fontId="3" fillId="0" borderId="0" applyFont="0" applyFill="0" applyBorder="0" applyAlignment="0" applyProtection="0"/>
    <xf numFmtId="166" fontId="20" fillId="0" borderId="0" applyFont="0" applyFill="0" applyBorder="0" applyAlignment="0" applyProtection="0"/>
    <xf numFmtId="165" fontId="8"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92" fontId="7" fillId="0" borderId="0" applyFill="0" applyBorder="0" applyAlignment="0" applyProtection="0"/>
    <xf numFmtId="186" fontId="3" fillId="0" borderId="0" applyFont="0" applyFill="0" applyBorder="0" applyAlignment="0" applyProtection="0"/>
    <xf numFmtId="166" fontId="5"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6" fontId="3" fillId="0" borderId="0" applyFont="0" applyFill="0" applyBorder="0" applyAlignment="0" applyProtection="0"/>
    <xf numFmtId="176" fontId="3"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3"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97" fontId="3" fillId="0" borderId="0" applyFont="0" applyFill="0" applyBorder="0" applyAlignment="0" applyProtection="0"/>
    <xf numFmtId="166" fontId="20" fillId="0" borderId="0" applyFont="0" applyFill="0" applyBorder="0" applyAlignment="0" applyProtection="0"/>
    <xf numFmtId="186" fontId="3" fillId="0" borderId="0" applyFont="0" applyFill="0" applyBorder="0" applyAlignment="0" applyProtection="0"/>
    <xf numFmtId="166" fontId="20" fillId="0" borderId="0" applyFont="0" applyFill="0" applyBorder="0" applyAlignment="0" applyProtection="0"/>
    <xf numFmtId="166" fontId="1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5" fillId="0" borderId="0" applyFont="0" applyFill="0" applyBorder="0" applyAlignment="0" applyProtection="0"/>
    <xf numFmtId="166" fontId="19"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97" fontId="3" fillId="0" borderId="0" applyFont="0" applyFill="0" applyBorder="0" applyAlignment="0" applyProtection="0"/>
    <xf numFmtId="166"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222" fontId="5" fillId="0" borderId="0" applyFont="0" applyFill="0" applyBorder="0" applyAlignment="0" applyProtection="0"/>
    <xf numFmtId="166" fontId="5" fillId="0" borderId="0" applyFont="0" applyFill="0" applyBorder="0" applyAlignment="0" applyProtection="0"/>
    <xf numFmtId="166" fontId="120" fillId="0" borderId="0" applyFont="0" applyFill="0" applyBorder="0" applyAlignment="0" applyProtection="0"/>
    <xf numFmtId="222" fontId="5" fillId="0" borderId="0" applyFont="0" applyFill="0" applyBorder="0" applyAlignment="0" applyProtection="0"/>
    <xf numFmtId="166" fontId="5" fillId="0" borderId="0" applyFont="0" applyFill="0" applyBorder="0" applyAlignment="0" applyProtection="0"/>
    <xf numFmtId="166" fontId="20"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97" fontId="3" fillId="0" borderId="0" applyFont="0" applyFill="0" applyBorder="0" applyAlignment="0" applyProtection="0"/>
    <xf numFmtId="191" fontId="5" fillId="0" borderId="0" applyFont="0" applyFill="0" applyBorder="0" applyAlignment="0" applyProtection="0"/>
    <xf numFmtId="166" fontId="2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91"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255" fontId="131" fillId="4" borderId="0" applyNumberFormat="0" applyBorder="0" applyAlignment="0" applyProtection="0"/>
    <xf numFmtId="255" fontId="131" fillId="4" borderId="0" applyNumberFormat="0" applyBorder="0" applyAlignment="0" applyProtection="0"/>
    <xf numFmtId="4" fontId="3" fillId="0" borderId="1"/>
    <xf numFmtId="177" fontId="16" fillId="0" borderId="0">
      <protection locked="0"/>
    </xf>
    <xf numFmtId="177" fontId="16" fillId="0" borderId="0">
      <protection locked="0"/>
    </xf>
    <xf numFmtId="173" fontId="17" fillId="0" borderId="0">
      <protection locked="0"/>
    </xf>
    <xf numFmtId="173" fontId="17" fillId="0" borderId="0">
      <protection locked="0"/>
    </xf>
    <xf numFmtId="255" fontId="1" fillId="0" borderId="0"/>
    <xf numFmtId="255" fontId="2" fillId="0" borderId="0"/>
    <xf numFmtId="166" fontId="2" fillId="0" borderId="0" applyFont="0" applyFill="0" applyBorder="0" applyAlignment="0" applyProtection="0"/>
    <xf numFmtId="255" fontId="132" fillId="0" borderId="12"/>
    <xf numFmtId="255" fontId="13" fillId="0" borderId="0"/>
    <xf numFmtId="255" fontId="3" fillId="0" borderId="0"/>
    <xf numFmtId="255" fontId="3" fillId="0" borderId="0"/>
    <xf numFmtId="255" fontId="10" fillId="0" borderId="0"/>
    <xf numFmtId="255" fontId="8" fillId="0" borderId="0" applyFont="0" applyFill="0" applyBorder="0" applyAlignment="0" applyProtection="0"/>
    <xf numFmtId="255" fontId="3" fillId="0" borderId="0" applyFont="0" applyFill="0" applyBorder="0" applyAlignment="0" applyProtection="0"/>
    <xf numFmtId="224" fontId="133" fillId="0" borderId="0">
      <protection locked="0"/>
    </xf>
    <xf numFmtId="224" fontId="134" fillId="0" borderId="0">
      <protection locked="0"/>
    </xf>
    <xf numFmtId="224" fontId="134" fillId="0" borderId="0">
      <protection locked="0"/>
    </xf>
    <xf numFmtId="224" fontId="134" fillId="0" borderId="0">
      <protection locked="0"/>
    </xf>
    <xf numFmtId="224" fontId="134" fillId="0" borderId="0">
      <protection locked="0"/>
    </xf>
    <xf numFmtId="255" fontId="135" fillId="0" borderId="0"/>
    <xf numFmtId="255" fontId="11" fillId="0" borderId="0">
      <protection locked="0"/>
    </xf>
    <xf numFmtId="255" fontId="136" fillId="0" borderId="0">
      <protection locked="0"/>
    </xf>
    <xf numFmtId="255" fontId="11" fillId="0" borderId="0">
      <protection locked="0"/>
    </xf>
    <xf numFmtId="255" fontId="136" fillId="0" borderId="0">
      <protection locked="0"/>
    </xf>
    <xf numFmtId="255" fontId="13"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3" fillId="0" borderId="0"/>
    <xf numFmtId="255" fontId="13" fillId="0" borderId="0"/>
    <xf numFmtId="255" fontId="12" fillId="0" borderId="0"/>
    <xf numFmtId="255" fontId="12" fillId="0" borderId="0"/>
    <xf numFmtId="255" fontId="12" fillId="0" borderId="0"/>
    <xf numFmtId="4" fontId="137" fillId="0" borderId="0">
      <alignment vertical="center"/>
    </xf>
    <xf numFmtId="255" fontId="7" fillId="0" borderId="0"/>
    <xf numFmtId="255" fontId="15" fillId="0" borderId="0"/>
    <xf numFmtId="255" fontId="15" fillId="0" borderId="0"/>
    <xf numFmtId="255" fontId="138" fillId="0" borderId="0"/>
    <xf numFmtId="255" fontId="138" fillId="0" borderId="0"/>
    <xf numFmtId="255" fontId="14" fillId="0" borderId="0"/>
    <xf numFmtId="255" fontId="15" fillId="0" borderId="0"/>
    <xf numFmtId="255" fontId="15" fillId="0" borderId="0"/>
    <xf numFmtId="255" fontId="138" fillId="0" borderId="0"/>
    <xf numFmtId="255" fontId="138" fillId="0" borderId="0"/>
    <xf numFmtId="255" fontId="12" fillId="0" borderId="0"/>
    <xf numFmtId="255" fontId="7" fillId="0" borderId="0"/>
    <xf numFmtId="255" fontId="13" fillId="0" borderId="0"/>
    <xf numFmtId="255" fontId="15" fillId="0" borderId="0"/>
    <xf numFmtId="255" fontId="15" fillId="0" borderId="0"/>
    <xf numFmtId="255" fontId="138" fillId="0" borderId="0"/>
    <xf numFmtId="255" fontId="138" fillId="0" borderId="0"/>
    <xf numFmtId="255" fontId="13" fillId="0" borderId="0"/>
    <xf numFmtId="255" fontId="12" fillId="0" borderId="0"/>
    <xf numFmtId="255" fontId="12" fillId="0" borderId="0"/>
    <xf numFmtId="255" fontId="13" fillId="0" borderId="0"/>
    <xf numFmtId="255" fontId="13" fillId="0" borderId="0"/>
    <xf numFmtId="255" fontId="3" fillId="0" borderId="0"/>
    <xf numFmtId="255" fontId="3" fillId="0" borderId="0"/>
    <xf numFmtId="255" fontId="3" fillId="0" borderId="0"/>
    <xf numFmtId="255" fontId="13"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3" fillId="0" borderId="0"/>
    <xf numFmtId="255" fontId="13" fillId="0" borderId="0"/>
    <xf numFmtId="255" fontId="13" fillId="0" borderId="0"/>
    <xf numFmtId="255" fontId="12" fillId="0" borderId="0"/>
    <xf numFmtId="255" fontId="13" fillId="0" borderId="0"/>
    <xf numFmtId="255" fontId="13" fillId="0" borderId="0"/>
    <xf numFmtId="255" fontId="3" fillId="0" borderId="0"/>
    <xf numFmtId="255" fontId="3" fillId="0" borderId="0"/>
    <xf numFmtId="255" fontId="15" fillId="0" borderId="0"/>
    <xf numFmtId="255" fontId="15" fillId="0" borderId="0"/>
    <xf numFmtId="255" fontId="138" fillId="0" borderId="0"/>
    <xf numFmtId="255" fontId="138" fillId="0" borderId="0"/>
    <xf numFmtId="255" fontId="13" fillId="0" borderId="0"/>
    <xf numFmtId="255" fontId="12" fillId="0" borderId="0"/>
    <xf numFmtId="255" fontId="12" fillId="0" borderId="0"/>
    <xf numFmtId="255" fontId="7" fillId="0" borderId="0"/>
    <xf numFmtId="255" fontId="13" fillId="0" borderId="0"/>
    <xf numFmtId="255" fontId="13"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3" fillId="0" borderId="0"/>
    <xf numFmtId="255" fontId="12" fillId="0" borderId="0"/>
    <xf numFmtId="255" fontId="12" fillId="0" borderId="0"/>
    <xf numFmtId="216" fontId="3" fillId="46" borderId="5">
      <alignment wrapText="1"/>
      <protection locked="0"/>
    </xf>
    <xf numFmtId="255" fontId="139" fillId="46" borderId="5">
      <alignment wrapText="1"/>
      <protection locked="0"/>
    </xf>
    <xf numFmtId="255" fontId="139" fillId="46" borderId="5">
      <alignment wrapText="1"/>
      <protection locked="0"/>
    </xf>
    <xf numFmtId="255" fontId="139" fillId="46" borderId="5">
      <alignment wrapText="1"/>
      <protection locked="0"/>
    </xf>
    <xf numFmtId="255" fontId="139" fillId="46" borderId="5">
      <alignment wrapText="1"/>
      <protection locked="0"/>
    </xf>
    <xf numFmtId="216" fontId="3" fillId="46" borderId="5">
      <alignment wrapText="1"/>
      <protection locked="0"/>
    </xf>
    <xf numFmtId="216" fontId="3" fillId="46" borderId="5">
      <alignment wrapText="1"/>
      <protection locked="0"/>
    </xf>
    <xf numFmtId="216" fontId="3" fillId="46" borderId="5">
      <alignment wrapText="1"/>
      <protection locked="0"/>
    </xf>
    <xf numFmtId="255" fontId="139" fillId="46" borderId="5">
      <alignment wrapText="1"/>
      <protection locked="0"/>
    </xf>
    <xf numFmtId="255" fontId="139" fillId="46" borderId="5">
      <alignment wrapText="1"/>
      <protection locked="0"/>
    </xf>
    <xf numFmtId="216" fontId="3" fillId="46" borderId="5">
      <alignment wrapText="1"/>
      <protection locked="0"/>
    </xf>
    <xf numFmtId="216" fontId="3" fillId="46" borderId="5">
      <alignment wrapText="1"/>
      <protection locked="0"/>
    </xf>
    <xf numFmtId="216" fontId="3" fillId="46" borderId="5">
      <alignment wrapText="1"/>
      <protection locked="0"/>
    </xf>
    <xf numFmtId="216" fontId="3" fillId="46" borderId="5">
      <alignment wrapText="1"/>
      <protection locked="0"/>
    </xf>
    <xf numFmtId="255" fontId="139" fillId="46" borderId="5">
      <alignment wrapText="1"/>
      <protection locked="0"/>
    </xf>
    <xf numFmtId="255" fontId="7" fillId="0" borderId="0"/>
    <xf numFmtId="255" fontId="13" fillId="0" borderId="0"/>
    <xf numFmtId="255" fontId="12" fillId="0" borderId="0"/>
    <xf numFmtId="255" fontId="13" fillId="0" borderId="0"/>
    <xf numFmtId="255" fontId="12" fillId="0" borderId="0"/>
    <xf numFmtId="255" fontId="7" fillId="0" borderId="0"/>
    <xf numFmtId="255" fontId="7" fillId="0" borderId="0"/>
    <xf numFmtId="255" fontId="13" fillId="0" borderId="0"/>
    <xf numFmtId="255" fontId="12" fillId="0" borderId="0"/>
    <xf numFmtId="255" fontId="12" fillId="0" borderId="0"/>
    <xf numFmtId="255" fontId="7" fillId="0" borderId="0"/>
    <xf numFmtId="255" fontId="13" fillId="0" borderId="0"/>
    <xf numFmtId="255" fontId="12" fillId="0" borderId="0"/>
    <xf numFmtId="255" fontId="13" fillId="0" borderId="0"/>
    <xf numFmtId="255" fontId="13" fillId="0" borderId="0"/>
    <xf numFmtId="255" fontId="12" fillId="0" borderId="0"/>
    <xf numFmtId="255" fontId="12" fillId="0" borderId="0"/>
    <xf numFmtId="255" fontId="15" fillId="0" borderId="0"/>
    <xf numFmtId="255" fontId="15" fillId="0" borderId="0"/>
    <xf numFmtId="255" fontId="138" fillId="0" borderId="0"/>
    <xf numFmtId="255" fontId="138"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8" fillId="0" borderId="0"/>
    <xf numFmtId="255" fontId="15" fillId="0" borderId="0"/>
    <xf numFmtId="255" fontId="15" fillId="0" borderId="0"/>
    <xf numFmtId="255" fontId="138" fillId="0" borderId="0"/>
    <xf numFmtId="255" fontId="138" fillId="0" borderId="0"/>
    <xf numFmtId="255" fontId="13" fillId="0" borderId="0"/>
    <xf numFmtId="255" fontId="12"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3" fillId="0" borderId="0"/>
    <xf numFmtId="255" fontId="7" fillId="0" borderId="0"/>
    <xf numFmtId="255" fontId="15" fillId="0" borderId="0"/>
    <xf numFmtId="255" fontId="15" fillId="0" borderId="0"/>
    <xf numFmtId="255" fontId="138" fillId="0" borderId="0"/>
    <xf numFmtId="255" fontId="138"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3" fillId="0" borderId="0"/>
    <xf numFmtId="255" fontId="3" fillId="0" borderId="0"/>
    <xf numFmtId="255" fontId="3" fillId="0" borderId="0"/>
    <xf numFmtId="255" fontId="3" fillId="0" borderId="0"/>
    <xf numFmtId="255" fontId="13" fillId="0" borderId="0"/>
    <xf numFmtId="255" fontId="12" fillId="0" borderId="0"/>
    <xf numFmtId="255" fontId="12" fillId="0" borderId="0"/>
    <xf numFmtId="255" fontId="3" fillId="0" borderId="0"/>
    <xf numFmtId="255" fontId="3" fillId="0" borderId="0"/>
    <xf numFmtId="255" fontId="3" fillId="0" borderId="0"/>
    <xf numFmtId="255" fontId="3"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2" fillId="0" borderId="0"/>
    <xf numFmtId="255" fontId="12" fillId="0" borderId="0"/>
    <xf numFmtId="255" fontId="12" fillId="0" borderId="0"/>
    <xf numFmtId="255" fontId="10" fillId="0" borderId="0"/>
    <xf numFmtId="255" fontId="10"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7" fillId="0" borderId="0"/>
    <xf numFmtId="255" fontId="13"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3" fillId="0" borderId="0"/>
    <xf numFmtId="255" fontId="12" fillId="0" borderId="0"/>
    <xf numFmtId="255" fontId="12" fillId="0" borderId="0"/>
    <xf numFmtId="255" fontId="3" fillId="0" borderId="0"/>
    <xf numFmtId="255" fontId="15" fillId="0" borderId="0"/>
    <xf numFmtId="255" fontId="15" fillId="0" borderId="0"/>
    <xf numFmtId="255" fontId="138" fillId="0" borderId="0"/>
    <xf numFmtId="255" fontId="138" fillId="0" borderId="0"/>
    <xf numFmtId="255" fontId="13" fillId="0" borderId="0"/>
    <xf numFmtId="255" fontId="12" fillId="0" borderId="0"/>
    <xf numFmtId="255" fontId="12" fillId="0" borderId="0"/>
    <xf numFmtId="255" fontId="12" fillId="0" borderId="0"/>
    <xf numFmtId="255" fontId="15" fillId="0" borderId="0"/>
    <xf numFmtId="255" fontId="15" fillId="0" borderId="0"/>
    <xf numFmtId="255" fontId="138" fillId="0" borderId="0"/>
    <xf numFmtId="255" fontId="138" fillId="0" borderId="0"/>
    <xf numFmtId="255" fontId="13" fillId="0" borderId="0"/>
    <xf numFmtId="255" fontId="12" fillId="0" borderId="0"/>
    <xf numFmtId="255" fontId="12" fillId="0" borderId="0"/>
    <xf numFmtId="255" fontId="12" fillId="0" borderId="0"/>
    <xf numFmtId="255" fontId="7" fillId="0" borderId="0"/>
    <xf numFmtId="255" fontId="13" fillId="0" borderId="0"/>
    <xf numFmtId="255" fontId="12"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3" fillId="0" borderId="0"/>
    <xf numFmtId="255" fontId="12" fillId="0" borderId="0"/>
    <xf numFmtId="255" fontId="12" fillId="0" borderId="0"/>
    <xf numFmtId="255" fontId="13" fillId="0" borderId="0"/>
    <xf numFmtId="255" fontId="13" fillId="0" borderId="0"/>
    <xf numFmtId="255" fontId="3" fillId="0" borderId="0"/>
    <xf numFmtId="255" fontId="15" fillId="0" borderId="0"/>
    <xf numFmtId="255" fontId="15" fillId="0" borderId="0"/>
    <xf numFmtId="255" fontId="138" fillId="0" borderId="0"/>
    <xf numFmtId="255" fontId="138" fillId="0" borderId="0"/>
    <xf numFmtId="255" fontId="12" fillId="0" borderId="0"/>
    <xf numFmtId="255" fontId="12" fillId="0" borderId="0"/>
    <xf numFmtId="255" fontId="12" fillId="0" borderId="0"/>
    <xf numFmtId="255" fontId="12" fillId="0" borderId="0"/>
    <xf numFmtId="255" fontId="12" fillId="0" borderId="0"/>
    <xf numFmtId="255" fontId="13" fillId="0" borderId="0"/>
    <xf numFmtId="255" fontId="13" fillId="0" borderId="0"/>
    <xf numFmtId="255" fontId="12" fillId="0" borderId="0"/>
    <xf numFmtId="255" fontId="12" fillId="0" borderId="0"/>
    <xf numFmtId="255" fontId="12" fillId="0" borderId="0"/>
    <xf numFmtId="255" fontId="12" fillId="0" borderId="0"/>
    <xf numFmtId="255" fontId="7" fillId="0" borderId="0"/>
    <xf numFmtId="255" fontId="12" fillId="0" borderId="0"/>
    <xf numFmtId="255" fontId="13" fillId="0" borderId="0"/>
    <xf numFmtId="255" fontId="13" fillId="0" borderId="0"/>
    <xf numFmtId="255" fontId="13" fillId="0" borderId="0"/>
    <xf numFmtId="255" fontId="12" fillId="0" borderId="0"/>
    <xf numFmtId="255" fontId="12" fillId="0" borderId="0"/>
    <xf numFmtId="255" fontId="13" fillId="0" borderId="0"/>
    <xf numFmtId="255" fontId="3" fillId="0" borderId="0"/>
    <xf numFmtId="255" fontId="3" fillId="0" borderId="0"/>
    <xf numFmtId="255" fontId="3" fillId="0" borderId="0"/>
    <xf numFmtId="255" fontId="15" fillId="0" borderId="0"/>
    <xf numFmtId="255" fontId="15" fillId="0" borderId="0"/>
    <xf numFmtId="255" fontId="138" fillId="0" borderId="0"/>
    <xf numFmtId="255" fontId="138" fillId="0" borderId="0"/>
    <xf numFmtId="255" fontId="12" fillId="0" borderId="0"/>
    <xf numFmtId="255" fontId="7"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2" fillId="0" borderId="0"/>
    <xf numFmtId="255" fontId="13" fillId="0" borderId="0"/>
    <xf numFmtId="255" fontId="12" fillId="0" borderId="0"/>
    <xf numFmtId="255" fontId="12"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2" fillId="0" borderId="0"/>
    <xf numFmtId="255" fontId="13" fillId="0" borderId="0"/>
    <xf numFmtId="255" fontId="12" fillId="0" borderId="0"/>
    <xf numFmtId="255" fontId="12" fillId="0" borderId="0"/>
    <xf numFmtId="255" fontId="10" fillId="0" borderId="0"/>
    <xf numFmtId="255" fontId="12" fillId="0" borderId="0"/>
    <xf numFmtId="255" fontId="12"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2" fillId="0" borderId="0"/>
    <xf numFmtId="255" fontId="15" fillId="0" borderId="0"/>
    <xf numFmtId="255" fontId="15" fillId="0" borderId="0"/>
    <xf numFmtId="255" fontId="138" fillId="0" borderId="0"/>
    <xf numFmtId="255" fontId="138" fillId="0" borderId="0"/>
    <xf numFmtId="255" fontId="13" fillId="0" borderId="0"/>
    <xf numFmtId="255" fontId="12"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3" fillId="0" borderId="0"/>
    <xf numFmtId="255" fontId="3" fillId="0" borderId="0"/>
    <xf numFmtId="255" fontId="13" fillId="0" borderId="0"/>
    <xf numFmtId="255" fontId="13" fillId="0" borderId="0"/>
    <xf numFmtId="255" fontId="7"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2" fillId="0" borderId="0"/>
    <xf numFmtId="255" fontId="12" fillId="0" borderId="0"/>
    <xf numFmtId="255" fontId="13" fillId="0" borderId="0"/>
    <xf numFmtId="255" fontId="12" fillId="0" borderId="0"/>
    <xf numFmtId="255" fontId="12" fillId="0" borderId="0"/>
    <xf numFmtId="255" fontId="12" fillId="0" borderId="0"/>
    <xf numFmtId="255" fontId="15" fillId="0" borderId="0"/>
    <xf numFmtId="255" fontId="15" fillId="0" borderId="0"/>
    <xf numFmtId="255" fontId="138" fillId="0" borderId="0"/>
    <xf numFmtId="255" fontId="138"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2" fillId="0" borderId="0"/>
    <xf numFmtId="255" fontId="13" fillId="0" borderId="0"/>
    <xf numFmtId="255" fontId="12"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3" fillId="0" borderId="0"/>
    <xf numFmtId="255" fontId="12" fillId="0" borderId="0"/>
    <xf numFmtId="255" fontId="3" fillId="0" borderId="0"/>
    <xf numFmtId="255" fontId="15" fillId="0" borderId="0"/>
    <xf numFmtId="255" fontId="138" fillId="0" borderId="0"/>
    <xf numFmtId="255" fontId="138" fillId="0" borderId="0"/>
    <xf numFmtId="255" fontId="12" fillId="0" borderId="0"/>
    <xf numFmtId="255" fontId="3"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5" fillId="0" borderId="0"/>
    <xf numFmtId="255" fontId="15" fillId="0" borderId="0"/>
    <xf numFmtId="255" fontId="138" fillId="0" borderId="0"/>
    <xf numFmtId="255" fontId="138" fillId="0" borderId="0"/>
    <xf numFmtId="255" fontId="13" fillId="0" borderId="0"/>
    <xf numFmtId="255" fontId="12" fillId="0" borderId="0"/>
    <xf numFmtId="255" fontId="12" fillId="0" borderId="0"/>
    <xf numFmtId="255" fontId="15" fillId="0" borderId="0"/>
    <xf numFmtId="255" fontId="15" fillId="0" borderId="0"/>
    <xf numFmtId="255" fontId="138" fillId="0" borderId="0"/>
    <xf numFmtId="255" fontId="138" fillId="0" borderId="0"/>
    <xf numFmtId="255" fontId="12" fillId="0" borderId="0"/>
    <xf numFmtId="255" fontId="15" fillId="0" borderId="0"/>
    <xf numFmtId="255" fontId="15" fillId="0" borderId="0"/>
    <xf numFmtId="255" fontId="138" fillId="0" borderId="0"/>
    <xf numFmtId="255" fontId="138"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5" fillId="0" borderId="0"/>
    <xf numFmtId="255" fontId="15" fillId="0" borderId="0"/>
    <xf numFmtId="255" fontId="138" fillId="0" borderId="0"/>
    <xf numFmtId="255" fontId="138" fillId="0" borderId="0"/>
    <xf numFmtId="255" fontId="13" fillId="0" borderId="0"/>
    <xf numFmtId="255" fontId="12" fillId="0" borderId="0"/>
    <xf numFmtId="255" fontId="12" fillId="0" borderId="0"/>
    <xf numFmtId="255" fontId="12" fillId="0" borderId="0"/>
    <xf numFmtId="255" fontId="7"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3" fillId="0" borderId="0"/>
    <xf numFmtId="255" fontId="12" fillId="0" borderId="0"/>
    <xf numFmtId="255" fontId="12" fillId="0" borderId="0"/>
    <xf numFmtId="255" fontId="12" fillId="0" borderId="0"/>
    <xf numFmtId="255" fontId="13" fillId="0" borderId="0"/>
    <xf numFmtId="255" fontId="12" fillId="0" borderId="0"/>
    <xf numFmtId="255" fontId="12" fillId="0" borderId="0"/>
    <xf numFmtId="173" fontId="17" fillId="0" borderId="0">
      <protection locked="0"/>
    </xf>
    <xf numFmtId="255" fontId="16" fillId="0" borderId="0">
      <protection locked="0"/>
    </xf>
    <xf numFmtId="255" fontId="140" fillId="0" borderId="0">
      <protection locked="0"/>
    </xf>
    <xf numFmtId="255" fontId="16" fillId="0" borderId="0">
      <protection locked="0"/>
    </xf>
    <xf numFmtId="173" fontId="17" fillId="0" borderId="0">
      <protection locked="0"/>
    </xf>
    <xf numFmtId="255" fontId="16" fillId="0" borderId="0">
      <protection locked="0"/>
    </xf>
    <xf numFmtId="255" fontId="140" fillId="0" borderId="0">
      <protection locked="0"/>
    </xf>
    <xf numFmtId="173" fontId="16" fillId="0" borderId="0">
      <protection locked="0"/>
    </xf>
    <xf numFmtId="173" fontId="17" fillId="0" borderId="0">
      <protection locked="0"/>
    </xf>
    <xf numFmtId="173" fontId="16" fillId="0" borderId="0">
      <protection locked="0"/>
    </xf>
    <xf numFmtId="173" fontId="17" fillId="0" borderId="0">
      <protection locked="0"/>
    </xf>
    <xf numFmtId="173" fontId="16" fillId="0" borderId="0">
      <protection locked="0"/>
    </xf>
    <xf numFmtId="173" fontId="17" fillId="0" borderId="0">
      <protection locked="0"/>
    </xf>
    <xf numFmtId="255" fontId="140" fillId="0" borderId="0">
      <protection locked="0"/>
    </xf>
    <xf numFmtId="255" fontId="16" fillId="0" borderId="10">
      <protection locked="0"/>
    </xf>
    <xf numFmtId="255" fontId="140" fillId="0" borderId="10">
      <protection locked="0"/>
    </xf>
    <xf numFmtId="255" fontId="16" fillId="0" borderId="10">
      <protection locked="0"/>
    </xf>
    <xf numFmtId="255" fontId="17" fillId="0" borderId="10">
      <protection locked="0"/>
    </xf>
    <xf numFmtId="255" fontId="17" fillId="0" borderId="10">
      <protection locked="0"/>
    </xf>
    <xf numFmtId="255" fontId="16" fillId="0" borderId="10">
      <protection locked="0"/>
    </xf>
    <xf numFmtId="255" fontId="140" fillId="0" borderId="10">
      <protection locked="0"/>
    </xf>
    <xf numFmtId="255" fontId="3" fillId="0" borderId="0"/>
    <xf numFmtId="255" fontId="11" fillId="0" borderId="0">
      <protection locked="0"/>
    </xf>
    <xf numFmtId="255" fontId="18" fillId="0" borderId="0">
      <protection locked="0"/>
    </xf>
    <xf numFmtId="255" fontId="18" fillId="0" borderId="0">
      <protection locked="0"/>
    </xf>
    <xf numFmtId="255" fontId="136" fillId="0" borderId="0">
      <protection locked="0"/>
    </xf>
    <xf numFmtId="255" fontId="11" fillId="0" borderId="0">
      <protection locked="0"/>
    </xf>
    <xf numFmtId="255" fontId="18" fillId="0" borderId="0">
      <protection locked="0"/>
    </xf>
    <xf numFmtId="255" fontId="18" fillId="0" borderId="0">
      <protection locked="0"/>
    </xf>
    <xf numFmtId="255" fontId="136" fillId="0" borderId="0">
      <protection locked="0"/>
    </xf>
    <xf numFmtId="255" fontId="141" fillId="0" borderId="0"/>
    <xf numFmtId="255" fontId="16" fillId="0" borderId="10">
      <protection locked="0"/>
    </xf>
    <xf numFmtId="255" fontId="17" fillId="0" borderId="10">
      <protection locked="0"/>
    </xf>
    <xf numFmtId="255" fontId="17"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1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6" fillId="0" borderId="0">
      <protection locked="0"/>
    </xf>
    <xf numFmtId="255" fontId="11" fillId="0" borderId="0">
      <protection locked="0"/>
    </xf>
    <xf numFmtId="255" fontId="11" fillId="0" borderId="0">
      <protection locked="0"/>
    </xf>
    <xf numFmtId="255" fontId="142" fillId="0" borderId="0"/>
    <xf numFmtId="225" fontId="143" fillId="0" borderId="6" applyFont="0" applyFill="0" applyBorder="0" applyAlignment="0" applyProtection="0">
      <alignment horizontal="right"/>
    </xf>
    <xf numFmtId="2" fontId="144" fillId="0" borderId="0" applyNumberFormat="0" applyFill="0" applyBorder="0" applyAlignment="0" applyProtection="0"/>
    <xf numFmtId="2" fontId="145" fillId="0" borderId="0" applyNumberFormat="0" applyFill="0" applyBorder="0" applyAlignment="0" applyProtection="0"/>
    <xf numFmtId="255" fontId="24" fillId="64" borderId="0"/>
    <xf numFmtId="255" fontId="19" fillId="2" borderId="0" applyNumberFormat="0" applyBorder="0" applyAlignment="0" applyProtection="0"/>
    <xf numFmtId="255" fontId="19" fillId="3" borderId="0" applyNumberFormat="0" applyBorder="0" applyAlignment="0" applyProtection="0"/>
    <xf numFmtId="255" fontId="19" fillId="4" borderId="0" applyNumberFormat="0" applyBorder="0" applyAlignment="0" applyProtection="0"/>
    <xf numFmtId="255" fontId="19" fillId="5" borderId="0" applyNumberFormat="0" applyBorder="0" applyAlignment="0" applyProtection="0"/>
    <xf numFmtId="255" fontId="5" fillId="65" borderId="0" applyNumberFormat="0" applyBorder="0" applyAlignment="0" applyProtection="0"/>
    <xf numFmtId="255" fontId="19" fillId="6" borderId="0" applyNumberFormat="0" applyBorder="0" applyAlignment="0" applyProtection="0"/>
    <xf numFmtId="255" fontId="5" fillId="66" borderId="0" applyNumberFormat="0" applyBorder="0" applyAlignment="0" applyProtection="0"/>
    <xf numFmtId="255" fontId="19" fillId="7" borderId="0" applyNumberFormat="0" applyBorder="0" applyAlignment="0" applyProtection="0"/>
    <xf numFmtId="255" fontId="20" fillId="2" borderId="0" applyNumberFormat="0" applyBorder="0" applyAlignment="0" applyProtection="0"/>
    <xf numFmtId="255" fontId="20" fillId="2" borderId="0" applyNumberFormat="0" applyBorder="0" applyAlignment="0" applyProtection="0"/>
    <xf numFmtId="255" fontId="20" fillId="3" borderId="0" applyNumberFormat="0" applyBorder="0" applyAlignment="0" applyProtection="0"/>
    <xf numFmtId="255" fontId="20" fillId="3" borderId="0" applyNumberFormat="0" applyBorder="0" applyAlignment="0" applyProtection="0"/>
    <xf numFmtId="255" fontId="20" fillId="4" borderId="0" applyNumberFormat="0" applyBorder="0" applyAlignment="0" applyProtection="0"/>
    <xf numFmtId="255" fontId="20" fillId="4" borderId="0" applyNumberFormat="0" applyBorder="0" applyAlignment="0" applyProtection="0"/>
    <xf numFmtId="255" fontId="20" fillId="5" borderId="0" applyNumberFormat="0" applyBorder="0" applyAlignment="0" applyProtection="0"/>
    <xf numFmtId="255" fontId="20" fillId="5" borderId="0" applyNumberFormat="0" applyBorder="0" applyAlignment="0" applyProtection="0"/>
    <xf numFmtId="255" fontId="20" fillId="6" borderId="0" applyNumberFormat="0" applyBorder="0" applyAlignment="0" applyProtection="0"/>
    <xf numFmtId="255" fontId="20" fillId="6" borderId="0" applyNumberFormat="0" applyBorder="0" applyAlignment="0" applyProtection="0"/>
    <xf numFmtId="255" fontId="20" fillId="8" borderId="0" applyNumberFormat="0" applyBorder="0" applyAlignment="0" applyProtection="0"/>
    <xf numFmtId="255" fontId="19" fillId="9" borderId="0" applyNumberFormat="0" applyBorder="0" applyAlignment="0" applyProtection="0"/>
    <xf numFmtId="255" fontId="19" fillId="10" borderId="0" applyNumberFormat="0" applyBorder="0" applyAlignment="0" applyProtection="0"/>
    <xf numFmtId="255" fontId="19" fillId="11" borderId="0" applyNumberFormat="0" applyBorder="0" applyAlignment="0" applyProtection="0"/>
    <xf numFmtId="255" fontId="19" fillId="5" borderId="0" applyNumberFormat="0" applyBorder="0" applyAlignment="0" applyProtection="0"/>
    <xf numFmtId="255" fontId="5" fillId="65" borderId="0" applyNumberFormat="0" applyBorder="0" applyAlignment="0" applyProtection="0"/>
    <xf numFmtId="255" fontId="19" fillId="9" borderId="0" applyNumberFormat="0" applyBorder="0" applyAlignment="0" applyProtection="0"/>
    <xf numFmtId="255" fontId="19" fillId="12" borderId="0" applyNumberFormat="0" applyBorder="0" applyAlignment="0" applyProtection="0"/>
    <xf numFmtId="255" fontId="20" fillId="9" borderId="0" applyNumberFormat="0" applyBorder="0" applyAlignment="0" applyProtection="0"/>
    <xf numFmtId="255" fontId="20" fillId="9" borderId="0" applyNumberFormat="0" applyBorder="0" applyAlignment="0" applyProtection="0"/>
    <xf numFmtId="255" fontId="20" fillId="10" borderId="0" applyNumberFormat="0" applyBorder="0" applyAlignment="0" applyProtection="0"/>
    <xf numFmtId="255" fontId="20" fillId="10" borderId="0" applyNumberFormat="0" applyBorder="0" applyAlignment="0" applyProtection="0"/>
    <xf numFmtId="255" fontId="20" fillId="11" borderId="0" applyNumberFormat="0" applyBorder="0" applyAlignment="0" applyProtection="0"/>
    <xf numFmtId="255" fontId="20" fillId="11" borderId="0" applyNumberFormat="0" applyBorder="0" applyAlignment="0" applyProtection="0"/>
    <xf numFmtId="255" fontId="20" fillId="5" borderId="0" applyNumberFormat="0" applyBorder="0" applyAlignment="0" applyProtection="0"/>
    <xf numFmtId="255" fontId="20" fillId="5" borderId="0" applyNumberFormat="0" applyBorder="0" applyAlignment="0" applyProtection="0"/>
    <xf numFmtId="255" fontId="20" fillId="9" borderId="0" applyNumberFormat="0" applyBorder="0" applyAlignment="0" applyProtection="0"/>
    <xf numFmtId="255" fontId="20" fillId="9" borderId="0" applyNumberFormat="0" applyBorder="0" applyAlignment="0" applyProtection="0"/>
    <xf numFmtId="255" fontId="20" fillId="12" borderId="0" applyNumberFormat="0" applyBorder="0" applyAlignment="0" applyProtection="0"/>
    <xf numFmtId="255" fontId="20" fillId="12" borderId="0" applyNumberFormat="0" applyBorder="0" applyAlignment="0" applyProtection="0"/>
    <xf numFmtId="255" fontId="22" fillId="13" borderId="0" applyNumberFormat="0" applyBorder="0" applyAlignment="0" applyProtection="0"/>
    <xf numFmtId="255" fontId="22" fillId="10" borderId="0" applyNumberFormat="0" applyBorder="0" applyAlignment="0" applyProtection="0"/>
    <xf numFmtId="255" fontId="22" fillId="11" borderId="0" applyNumberFormat="0" applyBorder="0" applyAlignment="0" applyProtection="0"/>
    <xf numFmtId="255" fontId="22" fillId="14" borderId="0" applyNumberFormat="0" applyBorder="0" applyAlignment="0" applyProtection="0"/>
    <xf numFmtId="255" fontId="22" fillId="15" borderId="0" applyNumberFormat="0" applyBorder="0" applyAlignment="0" applyProtection="0"/>
    <xf numFmtId="255" fontId="21" fillId="67" borderId="0" applyNumberFormat="0" applyBorder="0" applyAlignment="0" applyProtection="0"/>
    <xf numFmtId="255" fontId="22" fillId="16" borderId="0" applyNumberFormat="0" applyBorder="0" applyAlignment="0" applyProtection="0"/>
    <xf numFmtId="255" fontId="23" fillId="13" borderId="0" applyNumberFormat="0" applyBorder="0" applyAlignment="0" applyProtection="0"/>
    <xf numFmtId="255" fontId="23" fillId="13" borderId="0" applyNumberFormat="0" applyBorder="0" applyAlignment="0" applyProtection="0"/>
    <xf numFmtId="255" fontId="23" fillId="10" borderId="0" applyNumberFormat="0" applyBorder="0" applyAlignment="0" applyProtection="0"/>
    <xf numFmtId="255" fontId="23" fillId="10" borderId="0" applyNumberFormat="0" applyBorder="0" applyAlignment="0" applyProtection="0"/>
    <xf numFmtId="255" fontId="23" fillId="11" borderId="0" applyNumberFormat="0" applyBorder="0" applyAlignment="0" applyProtection="0"/>
    <xf numFmtId="255" fontId="23" fillId="11" borderId="0" applyNumberFormat="0" applyBorder="0" applyAlignment="0" applyProtection="0"/>
    <xf numFmtId="255" fontId="23" fillId="14" borderId="0" applyNumberFormat="0" applyBorder="0" applyAlignment="0" applyProtection="0"/>
    <xf numFmtId="255" fontId="23" fillId="14" borderId="0" applyNumberFormat="0" applyBorder="0" applyAlignment="0" applyProtection="0"/>
    <xf numFmtId="255" fontId="23" fillId="15" borderId="0" applyNumberFormat="0" applyBorder="0" applyAlignment="0" applyProtection="0"/>
    <xf numFmtId="255" fontId="23" fillId="15" borderId="0" applyNumberFormat="0" applyBorder="0" applyAlignment="0" applyProtection="0"/>
    <xf numFmtId="255" fontId="23" fillId="16" borderId="0" applyNumberFormat="0" applyBorder="0" applyAlignment="0" applyProtection="0"/>
    <xf numFmtId="255" fontId="23" fillId="16" borderId="0" applyNumberFormat="0" applyBorder="0" applyAlignment="0" applyProtection="0"/>
    <xf numFmtId="255" fontId="74" fillId="0" borderId="0">
      <alignment horizontal="right"/>
    </xf>
    <xf numFmtId="224" fontId="134" fillId="0" borderId="0">
      <protection locked="0"/>
    </xf>
    <xf numFmtId="224" fontId="134" fillId="0" borderId="0">
      <protection locked="0"/>
    </xf>
    <xf numFmtId="255" fontId="5" fillId="18" borderId="0" applyNumberFormat="0" applyBorder="0" applyAlignment="0" applyProtection="0"/>
    <xf numFmtId="255" fontId="5" fillId="19" borderId="0" applyNumberFormat="0" applyBorder="0" applyAlignment="0" applyProtection="0"/>
    <xf numFmtId="255" fontId="21" fillId="20" borderId="0" applyNumberFormat="0" applyBorder="0" applyAlignment="0" applyProtection="0"/>
    <xf numFmtId="255" fontId="22" fillId="17" borderId="0" applyNumberFormat="0" applyBorder="0" applyAlignment="0" applyProtection="0"/>
    <xf numFmtId="255" fontId="21" fillId="68" borderId="0" applyNumberFormat="0" applyBorder="0" applyAlignment="0" applyProtection="0"/>
    <xf numFmtId="255" fontId="21" fillId="68" borderId="0" applyNumberFormat="0" applyBorder="0" applyAlignment="0" applyProtection="0"/>
    <xf numFmtId="255" fontId="21" fillId="68" borderId="0" applyNumberFormat="0" applyBorder="0" applyAlignment="0" applyProtection="0"/>
    <xf numFmtId="255" fontId="5" fillId="22" borderId="0" applyNumberFormat="0" applyBorder="0" applyAlignment="0" applyProtection="0"/>
    <xf numFmtId="255" fontId="5" fillId="23" borderId="0" applyNumberFormat="0" applyBorder="0" applyAlignment="0" applyProtection="0"/>
    <xf numFmtId="255" fontId="21" fillId="23" borderId="0" applyNumberFormat="0" applyBorder="0" applyAlignment="0" applyProtection="0"/>
    <xf numFmtId="255" fontId="22" fillId="21" borderId="0" applyNumberFormat="0" applyBorder="0" applyAlignment="0" applyProtection="0"/>
    <xf numFmtId="255" fontId="21" fillId="69" borderId="0" applyNumberFormat="0" applyBorder="0" applyAlignment="0" applyProtection="0"/>
    <xf numFmtId="255" fontId="21" fillId="69" borderId="0" applyNumberFormat="0" applyBorder="0" applyAlignment="0" applyProtection="0"/>
    <xf numFmtId="255" fontId="21" fillId="70" borderId="0" applyNumberFormat="0" applyBorder="0" applyAlignment="0" applyProtection="0"/>
    <xf numFmtId="255" fontId="5" fillId="25" borderId="0" applyNumberFormat="0" applyBorder="0" applyAlignment="0" applyProtection="0"/>
    <xf numFmtId="255" fontId="5" fillId="26" borderId="0" applyNumberFormat="0" applyBorder="0" applyAlignment="0" applyProtection="0"/>
    <xf numFmtId="255" fontId="21" fillId="26" borderId="0" applyNumberFormat="0" applyBorder="0" applyAlignment="0" applyProtection="0"/>
    <xf numFmtId="255" fontId="22" fillId="24" borderId="0" applyNumberFormat="0" applyBorder="0" applyAlignment="0" applyProtection="0"/>
    <xf numFmtId="255" fontId="21" fillId="71" borderId="0" applyNumberFormat="0" applyBorder="0" applyAlignment="0" applyProtection="0"/>
    <xf numFmtId="255" fontId="21" fillId="71" borderId="0" applyNumberFormat="0" applyBorder="0" applyAlignment="0" applyProtection="0"/>
    <xf numFmtId="255" fontId="21" fillId="71" borderId="0" applyNumberFormat="0" applyBorder="0" applyAlignment="0" applyProtection="0"/>
    <xf numFmtId="255" fontId="5" fillId="27" borderId="0" applyNumberFormat="0" applyBorder="0" applyAlignment="0" applyProtection="0"/>
    <xf numFmtId="255" fontId="5" fillId="27" borderId="0" applyNumberFormat="0" applyBorder="0" applyAlignment="0" applyProtection="0"/>
    <xf numFmtId="255" fontId="21" fillId="19" borderId="0" applyNumberFormat="0" applyBorder="0" applyAlignment="0" applyProtection="0"/>
    <xf numFmtId="255" fontId="22" fillId="14" borderId="0" applyNumberFormat="0" applyBorder="0" applyAlignment="0" applyProtection="0"/>
    <xf numFmtId="255" fontId="21" fillId="72" borderId="0" applyNumberFormat="0" applyBorder="0" applyAlignment="0" applyProtection="0"/>
    <xf numFmtId="255" fontId="21" fillId="72" borderId="0" applyNumberFormat="0" applyBorder="0" applyAlignment="0" applyProtection="0"/>
    <xf numFmtId="255" fontId="21" fillId="72" borderId="0" applyNumberFormat="0" applyBorder="0" applyAlignment="0" applyProtection="0"/>
    <xf numFmtId="255" fontId="5" fillId="28" borderId="0" applyNumberFormat="0" applyBorder="0" applyAlignment="0" applyProtection="0"/>
    <xf numFmtId="255" fontId="5" fillId="29" borderId="0" applyNumberFormat="0" applyBorder="0" applyAlignment="0" applyProtection="0"/>
    <xf numFmtId="255" fontId="21" fillId="20" borderId="0" applyNumberFormat="0" applyBorder="0" applyAlignment="0" applyProtection="0"/>
    <xf numFmtId="255" fontId="22" fillId="15" borderId="0" applyNumberFormat="0" applyBorder="0" applyAlignment="0" applyProtection="0"/>
    <xf numFmtId="255" fontId="21" fillId="73" borderId="0" applyNumberFormat="0" applyBorder="0" applyAlignment="0" applyProtection="0"/>
    <xf numFmtId="255" fontId="21" fillId="73" borderId="0" applyNumberFormat="0" applyBorder="0" applyAlignment="0" applyProtection="0"/>
    <xf numFmtId="255" fontId="21" fillId="67" borderId="0" applyNumberFormat="0" applyBorder="0" applyAlignment="0" applyProtection="0"/>
    <xf numFmtId="255" fontId="5" fillId="31" borderId="0" applyNumberFormat="0" applyBorder="0" applyAlignment="0" applyProtection="0"/>
    <xf numFmtId="255" fontId="5" fillId="32" borderId="0" applyNumberFormat="0" applyBorder="0" applyAlignment="0" applyProtection="0"/>
    <xf numFmtId="255" fontId="21" fillId="33" borderId="0" applyNumberFormat="0" applyBorder="0" applyAlignment="0" applyProtection="0"/>
    <xf numFmtId="255" fontId="22" fillId="30" borderId="0" applyNumberFormat="0" applyBorder="0" applyAlignment="0" applyProtection="0"/>
    <xf numFmtId="255" fontId="21" fillId="74" borderId="0" applyNumberFormat="0" applyBorder="0" applyAlignment="0" applyProtection="0"/>
    <xf numFmtId="255" fontId="21" fillId="74" borderId="0" applyNumberFormat="0" applyBorder="0" applyAlignment="0" applyProtection="0"/>
    <xf numFmtId="255" fontId="21" fillId="75" borderId="0" applyNumberFormat="0" applyBorder="0" applyAlignment="0" applyProtection="0"/>
    <xf numFmtId="255" fontId="25" fillId="0" borderId="0" applyNumberFormat="0" applyFill="0" applyBorder="0" applyAlignment="0" applyProtection="0">
      <alignment vertical="top"/>
      <protection locked="0"/>
    </xf>
    <xf numFmtId="255" fontId="27" fillId="3" borderId="0" applyNumberFormat="0" applyBorder="0" applyAlignment="0" applyProtection="0"/>
    <xf numFmtId="255" fontId="33" fillId="26" borderId="0"/>
    <xf numFmtId="255" fontId="28" fillId="26" borderId="0"/>
    <xf numFmtId="255" fontId="33" fillId="26" borderId="0"/>
    <xf numFmtId="255" fontId="146" fillId="26" borderId="0"/>
    <xf numFmtId="255" fontId="8" fillId="26" borderId="0"/>
    <xf numFmtId="255" fontId="147" fillId="26" borderId="0"/>
    <xf numFmtId="255" fontId="148" fillId="0" borderId="0" applyNumberFormat="0" applyFill="0" applyBorder="0" applyAlignment="0" applyProtection="0"/>
    <xf numFmtId="255" fontId="149" fillId="0" borderId="0"/>
    <xf numFmtId="226" fontId="150" fillId="0" borderId="0">
      <alignment horizontal="right"/>
    </xf>
    <xf numFmtId="227" fontId="150" fillId="0" borderId="0">
      <alignment horizontal="right" vertical="center"/>
    </xf>
    <xf numFmtId="226" fontId="150" fillId="0" borderId="0">
      <alignment horizontal="right" vertical="center"/>
    </xf>
    <xf numFmtId="255" fontId="52" fillId="0" borderId="0">
      <alignment vertical="center"/>
    </xf>
    <xf numFmtId="255" fontId="151" fillId="0" borderId="0">
      <alignment horizontal="left"/>
    </xf>
    <xf numFmtId="228" fontId="152" fillId="76" borderId="0">
      <alignment horizontal="right" vertical="center"/>
    </xf>
    <xf numFmtId="229" fontId="152" fillId="76" borderId="0">
      <alignment horizontal="right"/>
    </xf>
    <xf numFmtId="230" fontId="152" fillId="0" borderId="0">
      <alignment horizontal="right" vertical="center"/>
    </xf>
    <xf numFmtId="255" fontId="85" fillId="0" borderId="0" applyFill="0" applyBorder="0" applyAlignment="0"/>
    <xf numFmtId="218" fontId="31" fillId="0" borderId="0" applyFill="0" applyBorder="0" applyAlignment="0"/>
    <xf numFmtId="182" fontId="15" fillId="0" borderId="0" applyFill="0" applyBorder="0" applyAlignment="0"/>
    <xf numFmtId="182" fontId="12" fillId="0" borderId="0" applyFill="0" applyBorder="0" applyAlignment="0"/>
    <xf numFmtId="184" fontId="31" fillId="0" borderId="0" applyFill="0" applyBorder="0" applyAlignment="0"/>
    <xf numFmtId="182" fontId="33" fillId="0" borderId="0" applyFill="0" applyBorder="0" applyAlignment="0"/>
    <xf numFmtId="187" fontId="33" fillId="0" borderId="0" applyFill="0" applyBorder="0" applyAlignment="0"/>
    <xf numFmtId="181" fontId="31" fillId="0" borderId="0" applyFill="0" applyBorder="0" applyAlignment="0"/>
    <xf numFmtId="188" fontId="15" fillId="0" borderId="0" applyFill="0" applyBorder="0" applyAlignment="0"/>
    <xf numFmtId="188" fontId="12" fillId="0" borderId="0" applyFill="0" applyBorder="0" applyAlignment="0"/>
    <xf numFmtId="192" fontId="33" fillId="0" borderId="0" applyFill="0" applyBorder="0" applyAlignment="0"/>
    <xf numFmtId="189" fontId="15" fillId="0" borderId="0" applyFill="0" applyBorder="0" applyAlignment="0"/>
    <xf numFmtId="189" fontId="12" fillId="0" borderId="0" applyFill="0" applyBorder="0" applyAlignment="0"/>
    <xf numFmtId="218" fontId="31" fillId="0" borderId="0" applyFill="0" applyBorder="0" applyAlignment="0"/>
    <xf numFmtId="182" fontId="15" fillId="0" borderId="0" applyFill="0" applyBorder="0" applyAlignment="0"/>
    <xf numFmtId="182" fontId="12" fillId="0" borderId="0" applyFill="0" applyBorder="0" applyAlignment="0"/>
    <xf numFmtId="255" fontId="35" fillId="8" borderId="11" applyNumberFormat="0" applyAlignment="0" applyProtection="0"/>
    <xf numFmtId="255" fontId="153" fillId="0" borderId="0" applyFill="0" applyBorder="0" applyProtection="0">
      <alignment horizontal="center"/>
      <protection locked="0"/>
    </xf>
    <xf numFmtId="231" fontId="7" fillId="77" borderId="33">
      <alignment vertical="center"/>
    </xf>
    <xf numFmtId="255" fontId="37" fillId="35" borderId="13" applyNumberFormat="0" applyAlignment="0" applyProtection="0"/>
    <xf numFmtId="255" fontId="154" fillId="0" borderId="3">
      <alignment horizontal="center"/>
    </xf>
    <xf numFmtId="255" fontId="38" fillId="0" borderId="1">
      <alignment horizontal="left" wrapText="1"/>
    </xf>
    <xf numFmtId="255" fontId="155" fillId="0" borderId="1">
      <alignment horizontal="left" wrapText="1"/>
    </xf>
    <xf numFmtId="232" fontId="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156" fillId="0" borderId="0" applyFont="0" applyFill="0" applyBorder="0" applyAlignment="0" applyProtection="0"/>
    <xf numFmtId="181" fontId="31" fillId="0" borderId="0" applyFont="0" applyFill="0" applyBorder="0" applyAlignment="0" applyProtection="0"/>
    <xf numFmtId="188" fontId="15" fillId="0" borderId="0" applyFont="0" applyFill="0" applyBorder="0" applyAlignment="0" applyProtection="0"/>
    <xf numFmtId="233" fontId="135" fillId="0" borderId="0" applyFont="0" applyFill="0" applyBorder="0" applyAlignment="0" applyProtection="0">
      <alignment horizontal="center"/>
    </xf>
    <xf numFmtId="234" fontId="157" fillId="0" borderId="0" applyFont="0" applyFill="0" applyBorder="0" applyAlignment="0" applyProtection="0"/>
    <xf numFmtId="235" fontId="158" fillId="0" borderId="0" applyFont="0" applyFill="0" applyBorder="0" applyAlignment="0" applyProtection="0"/>
    <xf numFmtId="236" fontId="159" fillId="0" borderId="0" applyFont="0" applyFill="0" applyBorder="0" applyAlignment="0" applyProtection="0"/>
    <xf numFmtId="237" fontId="158" fillId="0" borderId="0" applyFont="0" applyFill="0" applyBorder="0" applyAlignment="0" applyProtection="0"/>
    <xf numFmtId="238" fontId="159" fillId="0" borderId="0" applyFont="0" applyFill="0" applyBorder="0" applyAlignment="0" applyProtection="0"/>
    <xf numFmtId="239" fontId="158" fillId="0" borderId="0" applyFont="0" applyFill="0" applyBorder="0" applyAlignment="0" applyProtection="0"/>
    <xf numFmtId="166" fontId="8" fillId="0" borderId="0" applyFont="0" applyFill="0" applyBorder="0" applyAlignment="0" applyProtection="0"/>
    <xf numFmtId="166" fontId="156" fillId="0" borderId="0" applyFont="0" applyFill="0" applyBorder="0" applyAlignment="0" applyProtection="0"/>
    <xf numFmtId="166" fontId="156"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220" fontId="8" fillId="0" borderId="0" applyFont="0" applyFill="0" applyBorder="0" applyAlignment="0" applyProtection="0"/>
    <xf numFmtId="166" fontId="8" fillId="0" borderId="0" applyFont="0" applyFill="0" applyBorder="0" applyAlignment="0" applyProtection="0"/>
    <xf numFmtId="220" fontId="2" fillId="0" borderId="0" applyFont="0" applyFill="0" applyBorder="0" applyAlignment="0" applyProtection="0"/>
    <xf numFmtId="220" fontId="2" fillId="0" borderId="0" applyFont="0" applyFill="0" applyBorder="0" applyAlignment="0" applyProtection="0"/>
    <xf numFmtId="220" fontId="2"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56" fillId="0" borderId="0" applyFont="0" applyFill="0" applyBorder="0" applyAlignment="0" applyProtection="0"/>
    <xf numFmtId="166" fontId="156" fillId="0" borderId="0" applyFont="0" applyFill="0" applyBorder="0" applyAlignment="0" applyProtection="0"/>
    <xf numFmtId="255" fontId="160" fillId="0" borderId="0" applyNumberFormat="0" applyFill="0" applyBorder="0" applyAlignment="0" applyProtection="0"/>
    <xf numFmtId="255" fontId="161" fillId="0" borderId="0" applyNumberFormat="0" applyAlignment="0">
      <alignment horizontal="left"/>
    </xf>
    <xf numFmtId="240" fontId="162" fillId="0" borderId="0" applyFill="0" applyBorder="0" applyProtection="0"/>
    <xf numFmtId="241" fontId="157" fillId="0" borderId="0" applyFont="0" applyFill="0" applyBorder="0" applyAlignment="0" applyProtection="0"/>
    <xf numFmtId="242" fontId="42" fillId="0" borderId="0" applyFill="0" applyBorder="0" applyProtection="0"/>
    <xf numFmtId="242" fontId="42" fillId="0" borderId="32" applyFill="0" applyProtection="0"/>
    <xf numFmtId="242" fontId="42" fillId="0" borderId="10" applyFill="0" applyProtection="0"/>
    <xf numFmtId="243" fontId="3" fillId="0" borderId="0" applyFont="0" applyFill="0" applyBorder="0" applyAlignment="0" applyProtection="0"/>
    <xf numFmtId="244" fontId="5" fillId="0" borderId="0" applyFill="0" applyBorder="0" applyAlignment="0" applyProtection="0"/>
    <xf numFmtId="218" fontId="31" fillId="0" borderId="0" applyFont="0" applyFill="0" applyBorder="0" applyAlignment="0" applyProtection="0"/>
    <xf numFmtId="182" fontId="15" fillId="0" borderId="0" applyFont="0" applyFill="0" applyBorder="0" applyAlignment="0" applyProtection="0"/>
    <xf numFmtId="245" fontId="159" fillId="0" borderId="0" applyFont="0" applyFill="0" applyBorder="0" applyAlignment="0" applyProtection="0"/>
    <xf numFmtId="246" fontId="158" fillId="0" borderId="0" applyFont="0" applyFill="0" applyBorder="0" applyAlignment="0" applyProtection="0"/>
    <xf numFmtId="247" fontId="159" fillId="0" borderId="0" applyFont="0" applyFill="0" applyBorder="0" applyAlignment="0" applyProtection="0"/>
    <xf numFmtId="248" fontId="158" fillId="0" borderId="0" applyFont="0" applyFill="0" applyBorder="0" applyAlignment="0" applyProtection="0"/>
    <xf numFmtId="249" fontId="159" fillId="0" borderId="0" applyFont="0" applyFill="0" applyBorder="0" applyAlignment="0" applyProtection="0"/>
    <xf numFmtId="250" fontId="15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37" fontId="163" fillId="0" borderId="34" applyFont="0" applyFill="0" applyBorder="0">
      <protection locked="0"/>
    </xf>
    <xf numFmtId="255" fontId="33" fillId="25" borderId="0"/>
    <xf numFmtId="255" fontId="28" fillId="25" borderId="0"/>
    <xf numFmtId="255" fontId="33" fillId="25" borderId="0"/>
    <xf numFmtId="255" fontId="146" fillId="25" borderId="0"/>
    <xf numFmtId="255" fontId="8" fillId="37" borderId="0"/>
    <xf numFmtId="255" fontId="147" fillId="37" borderId="0"/>
    <xf numFmtId="251" fontId="5" fillId="0" borderId="0" applyFill="0" applyBorder="0" applyAlignment="0" applyProtection="0"/>
    <xf numFmtId="252" fontId="5" fillId="0" borderId="0" applyFill="0" applyBorder="0" applyAlignment="0" applyProtection="0"/>
    <xf numFmtId="255" fontId="3" fillId="38" borderId="0" applyFont="0" applyFill="0" applyBorder="0" applyAlignment="0" applyProtection="0"/>
    <xf numFmtId="194" fontId="42" fillId="0" borderId="32" applyFill="0" applyProtection="0"/>
    <xf numFmtId="194" fontId="42" fillId="0" borderId="10" applyFill="0" applyProtection="0"/>
    <xf numFmtId="38" fontId="24" fillId="0" borderId="35">
      <alignment vertical="center"/>
    </xf>
    <xf numFmtId="38" fontId="24" fillId="0" borderId="35">
      <alignment vertical="center"/>
    </xf>
    <xf numFmtId="253" fontId="164" fillId="0" borderId="0" applyFont="0" applyFill="0" applyBorder="0" applyAlignment="0" applyProtection="0"/>
    <xf numFmtId="254" fontId="164" fillId="0" borderId="0" applyFont="0" applyFill="0" applyBorder="0" applyAlignment="0" applyProtection="0"/>
    <xf numFmtId="255" fontId="6" fillId="0" borderId="0" applyNumberFormat="0" applyFill="0" applyBorder="0" applyAlignment="0" applyProtection="0"/>
    <xf numFmtId="255" fontId="44" fillId="39" borderId="0" applyNumberFormat="0" applyBorder="0" applyAlignment="0" applyProtection="0"/>
    <xf numFmtId="255" fontId="44" fillId="40" borderId="0" applyNumberFormat="0" applyBorder="0" applyAlignment="0" applyProtection="0"/>
    <xf numFmtId="255" fontId="44" fillId="41" borderId="0" applyNumberFormat="0" applyBorder="0" applyAlignment="0" applyProtection="0"/>
    <xf numFmtId="181" fontId="31" fillId="0" borderId="0" applyFill="0" applyBorder="0" applyAlignment="0"/>
    <xf numFmtId="188" fontId="15" fillId="0" borderId="0" applyFill="0" applyBorder="0" applyAlignment="0"/>
    <xf numFmtId="188" fontId="12" fillId="0" borderId="0" applyFill="0" applyBorder="0" applyAlignment="0"/>
    <xf numFmtId="218" fontId="31" fillId="0" borderId="0" applyFill="0" applyBorder="0" applyAlignment="0"/>
    <xf numFmtId="182" fontId="15" fillId="0" borderId="0" applyFill="0" applyBorder="0" applyAlignment="0"/>
    <xf numFmtId="182" fontId="12" fillId="0" borderId="0" applyFill="0" applyBorder="0" applyAlignment="0"/>
    <xf numFmtId="181" fontId="31" fillId="0" borderId="0" applyFill="0" applyBorder="0" applyAlignment="0"/>
    <xf numFmtId="188" fontId="15" fillId="0" borderId="0" applyFill="0" applyBorder="0" applyAlignment="0"/>
    <xf numFmtId="188" fontId="12" fillId="0" borderId="0" applyFill="0" applyBorder="0" applyAlignment="0"/>
    <xf numFmtId="192" fontId="33" fillId="0" borderId="0" applyFill="0" applyBorder="0" applyAlignment="0"/>
    <xf numFmtId="189" fontId="15" fillId="0" borderId="0" applyFill="0" applyBorder="0" applyAlignment="0"/>
    <xf numFmtId="189" fontId="12" fillId="0" borderId="0" applyFill="0" applyBorder="0" applyAlignment="0"/>
    <xf numFmtId="218" fontId="31" fillId="0" borderId="0" applyFill="0" applyBorder="0" applyAlignment="0"/>
    <xf numFmtId="182" fontId="15" fillId="0" borderId="0" applyFill="0" applyBorder="0" applyAlignment="0"/>
    <xf numFmtId="182" fontId="12" fillId="0" borderId="0" applyFill="0" applyBorder="0" applyAlignment="0"/>
    <xf numFmtId="255" fontId="165" fillId="0" borderId="0" applyNumberFormat="0" applyAlignment="0">
      <alignment horizontal="left"/>
    </xf>
    <xf numFmtId="255" fontId="166" fillId="0" borderId="0" applyFont="0" applyFill="0" applyBorder="0" applyAlignment="0" applyProtection="0"/>
    <xf numFmtId="256" fontId="166" fillId="0" borderId="0">
      <alignment horizontal="right"/>
    </xf>
    <xf numFmtId="10" fontId="8" fillId="43" borderId="1" applyNumberFormat="0" applyFill="0" applyBorder="0" applyAlignment="0" applyProtection="0">
      <protection locked="0"/>
    </xf>
    <xf numFmtId="255" fontId="167" fillId="0" borderId="0">
      <alignment vertical="center"/>
    </xf>
    <xf numFmtId="255" fontId="39" fillId="0" borderId="0" applyNumberFormat="0" applyFont="0" applyBorder="0" applyAlignment="0"/>
    <xf numFmtId="255" fontId="51" fillId="4" borderId="0" applyNumberFormat="0" applyBorder="0" applyAlignment="0" applyProtection="0"/>
    <xf numFmtId="255" fontId="52" fillId="78" borderId="0" applyNumberFormat="0" applyBorder="0" applyAlignment="0" applyProtection="0"/>
    <xf numFmtId="255" fontId="53" fillId="0" borderId="36" applyNumberFormat="0" applyAlignment="0" applyProtection="0"/>
    <xf numFmtId="255" fontId="57" fillId="0" borderId="17" applyNumberFormat="0" applyAlignment="0" applyProtection="0">
      <alignment horizontal="left" vertical="center"/>
    </xf>
    <xf numFmtId="255" fontId="53" fillId="0" borderId="37">
      <alignment horizontal="left" vertical="center"/>
    </xf>
    <xf numFmtId="255" fontId="57" fillId="0" borderId="2">
      <alignment horizontal="left" vertical="center"/>
    </xf>
    <xf numFmtId="14" fontId="38" fillId="79" borderId="38">
      <alignment horizontal="center" vertical="center" wrapText="1"/>
    </xf>
    <xf numFmtId="14" fontId="38" fillId="66" borderId="38">
      <alignment horizontal="center" vertical="center" wrapText="1"/>
    </xf>
    <xf numFmtId="255" fontId="153" fillId="0" borderId="0" applyFill="0" applyAlignment="0" applyProtection="0">
      <protection locked="0"/>
    </xf>
    <xf numFmtId="255" fontId="153" fillId="0" borderId="31" applyFill="0" applyAlignment="0" applyProtection="0">
      <protection locked="0"/>
    </xf>
    <xf numFmtId="255" fontId="168" fillId="0" borderId="0" applyNumberFormat="0" applyFill="0" applyBorder="0" applyAlignment="0" applyProtection="0"/>
    <xf numFmtId="224" fontId="133" fillId="0" borderId="0">
      <protection locked="0"/>
    </xf>
    <xf numFmtId="224" fontId="134" fillId="0" borderId="0">
      <protection locked="0"/>
    </xf>
    <xf numFmtId="255" fontId="52" fillId="80" borderId="0" applyNumberFormat="0" applyBorder="0" applyAlignment="0" applyProtection="0"/>
    <xf numFmtId="197" fontId="3" fillId="46" borderId="1" applyNumberFormat="0" applyFont="0" applyAlignment="0">
      <protection locked="0"/>
    </xf>
    <xf numFmtId="255" fontId="5" fillId="81" borderId="24" applyNumberFormat="0" applyAlignment="0">
      <protection locked="0"/>
    </xf>
    <xf numFmtId="255" fontId="5" fillId="81" borderId="24" applyNumberFormat="0" applyAlignment="0">
      <protection locked="0"/>
    </xf>
    <xf numFmtId="255" fontId="5" fillId="81" borderId="24" applyNumberFormat="0" applyAlignment="0">
      <protection locked="0"/>
    </xf>
    <xf numFmtId="255" fontId="7" fillId="81" borderId="24" applyNumberFormat="0" applyAlignment="0">
      <protection locked="0"/>
    </xf>
    <xf numFmtId="255" fontId="7" fillId="81" borderId="24" applyNumberFormat="0" applyAlignment="0">
      <protection locked="0"/>
    </xf>
    <xf numFmtId="255" fontId="7" fillId="81" borderId="24" applyNumberFormat="0" applyAlignment="0">
      <protection locked="0"/>
    </xf>
    <xf numFmtId="255" fontId="7" fillId="81" borderId="24" applyNumberFormat="0" applyAlignment="0">
      <protection locked="0"/>
    </xf>
    <xf numFmtId="255" fontId="169" fillId="0" borderId="1"/>
    <xf numFmtId="40" fontId="170" fillId="0" borderId="0">
      <protection locked="0"/>
    </xf>
    <xf numFmtId="1" fontId="171" fillId="0" borderId="0">
      <alignment horizontal="center"/>
      <protection locked="0"/>
    </xf>
    <xf numFmtId="257" fontId="85" fillId="0" borderId="0" applyFont="0" applyFill="0" applyBorder="0" applyAlignment="0" applyProtection="0"/>
    <xf numFmtId="258" fontId="172" fillId="0" borderId="0" applyFont="0" applyFill="0" applyBorder="0" applyAlignment="0" applyProtection="0"/>
    <xf numFmtId="255" fontId="62" fillId="0" borderId="0" applyNumberFormat="0" applyFill="0" applyBorder="0" applyAlignment="0" applyProtection="0">
      <alignment vertical="top"/>
      <protection locked="0"/>
    </xf>
    <xf numFmtId="255" fontId="63" fillId="0" borderId="0">
      <alignment vertical="center"/>
    </xf>
    <xf numFmtId="255" fontId="66" fillId="0" borderId="0" applyProtection="0">
      <alignment vertical="center"/>
      <protection locked="0"/>
    </xf>
    <xf numFmtId="255" fontId="66" fillId="0" borderId="0" applyProtection="0">
      <alignment vertical="center"/>
      <protection locked="0"/>
    </xf>
    <xf numFmtId="255" fontId="173" fillId="0" borderId="0" applyProtection="0">
      <alignment vertical="center"/>
      <protection locked="0"/>
    </xf>
    <xf numFmtId="255" fontId="65" fillId="0" borderId="0" applyProtection="0">
      <alignment vertical="center"/>
      <protection locked="0"/>
    </xf>
    <xf numFmtId="255" fontId="66" fillId="0" borderId="0" applyNumberFormat="0" applyProtection="0">
      <alignment vertical="top"/>
      <protection locked="0"/>
    </xf>
    <xf numFmtId="255" fontId="66" fillId="0" borderId="0" applyNumberFormat="0" applyProtection="0">
      <alignment vertical="top"/>
      <protection locked="0"/>
    </xf>
    <xf numFmtId="255" fontId="173" fillId="0" borderId="0" applyNumberFormat="0" applyProtection="0">
      <alignment vertical="top"/>
      <protection locked="0"/>
    </xf>
    <xf numFmtId="255" fontId="65" fillId="0" borderId="0" applyNumberFormat="0" applyProtection="0">
      <alignment vertical="top"/>
      <protection locked="0"/>
    </xf>
    <xf numFmtId="255" fontId="68" fillId="0" borderId="22" applyAlignment="0"/>
    <xf numFmtId="255" fontId="68" fillId="0" borderId="22" applyAlignment="0"/>
    <xf numFmtId="255" fontId="174" fillId="0" borderId="22" applyAlignment="0"/>
    <xf numFmtId="255" fontId="67" fillId="0" borderId="22" applyAlignment="0"/>
    <xf numFmtId="38" fontId="175" fillId="0" borderId="0"/>
    <xf numFmtId="38" fontId="176" fillId="0" borderId="0"/>
    <xf numFmtId="38" fontId="177" fillId="0" borderId="0"/>
    <xf numFmtId="38" fontId="178" fillId="0" borderId="0"/>
    <xf numFmtId="255" fontId="157" fillId="0" borderId="0"/>
    <xf numFmtId="255" fontId="157" fillId="0" borderId="0"/>
    <xf numFmtId="255" fontId="166" fillId="0" borderId="0"/>
    <xf numFmtId="181" fontId="31" fillId="0" borderId="0" applyFill="0" applyBorder="0" applyAlignment="0"/>
    <xf numFmtId="188" fontId="15" fillId="0" borderId="0" applyFill="0" applyBorder="0" applyAlignment="0"/>
    <xf numFmtId="188" fontId="12" fillId="0" borderId="0" applyFill="0" applyBorder="0" applyAlignment="0"/>
    <xf numFmtId="218" fontId="31" fillId="0" borderId="0" applyFill="0" applyBorder="0" applyAlignment="0"/>
    <xf numFmtId="182" fontId="15" fillId="0" borderId="0" applyFill="0" applyBorder="0" applyAlignment="0"/>
    <xf numFmtId="182" fontId="12" fillId="0" borderId="0" applyFill="0" applyBorder="0" applyAlignment="0"/>
    <xf numFmtId="181" fontId="31" fillId="0" borderId="0" applyFill="0" applyBorder="0" applyAlignment="0"/>
    <xf numFmtId="188" fontId="15" fillId="0" borderId="0" applyFill="0" applyBorder="0" applyAlignment="0"/>
    <xf numFmtId="188" fontId="12" fillId="0" borderId="0" applyFill="0" applyBorder="0" applyAlignment="0"/>
    <xf numFmtId="192" fontId="33" fillId="0" borderId="0" applyFill="0" applyBorder="0" applyAlignment="0"/>
    <xf numFmtId="189" fontId="15" fillId="0" borderId="0" applyFill="0" applyBorder="0" applyAlignment="0"/>
    <xf numFmtId="189" fontId="12" fillId="0" borderId="0" applyFill="0" applyBorder="0" applyAlignment="0"/>
    <xf numFmtId="218" fontId="31" fillId="0" borderId="0" applyFill="0" applyBorder="0" applyAlignment="0"/>
    <xf numFmtId="182" fontId="15" fillId="0" borderId="0" applyFill="0" applyBorder="0" applyAlignment="0"/>
    <xf numFmtId="182" fontId="12" fillId="0" borderId="0" applyFill="0" applyBorder="0" applyAlignment="0"/>
    <xf numFmtId="255" fontId="8" fillId="0" borderId="24" applyNumberFormat="0" applyFont="0" applyFill="0" applyAlignment="0" applyProtection="0"/>
    <xf numFmtId="259" fontId="3" fillId="0" borderId="0" applyFont="0" applyFill="0" applyBorder="0" applyAlignment="0" applyProtection="0"/>
    <xf numFmtId="260" fontId="3" fillId="0" borderId="0" applyFont="0" applyFill="0" applyBorder="0" applyAlignment="0" applyProtection="0"/>
    <xf numFmtId="174" fontId="3" fillId="0" borderId="0" applyFont="0" applyFill="0" applyBorder="0" applyAlignment="0" applyProtection="0"/>
    <xf numFmtId="176" fontId="3" fillId="0" borderId="0" applyFont="0" applyFill="0" applyBorder="0" applyAlignment="0" applyProtection="0"/>
    <xf numFmtId="200" fontId="3" fillId="0" borderId="0" applyFont="0" applyFill="0" applyBorder="0" applyAlignment="0" applyProtection="0"/>
    <xf numFmtId="261" fontId="3" fillId="0" borderId="0" applyFont="0" applyFill="0" applyBorder="0" applyAlignment="0" applyProtection="0"/>
    <xf numFmtId="262" fontId="3" fillId="0" borderId="0" applyFont="0" applyFill="0" applyBorder="0" applyAlignment="0" applyProtection="0"/>
    <xf numFmtId="255" fontId="120" fillId="0" borderId="0" applyFont="0" applyFill="0" applyBorder="0" applyAlignment="0" applyProtection="0"/>
    <xf numFmtId="263" fontId="3" fillId="0" borderId="0" applyFont="0" applyFill="0" applyBorder="0" applyAlignment="0" applyProtection="0"/>
    <xf numFmtId="264" fontId="3" fillId="0" borderId="0" applyFont="0" applyFill="0" applyBorder="0" applyAlignment="0" applyProtection="0"/>
    <xf numFmtId="255" fontId="179" fillId="0" borderId="0">
      <protection locked="0"/>
    </xf>
    <xf numFmtId="255" fontId="72" fillId="42" borderId="0" applyNumberFormat="0" applyBorder="0" applyAlignment="0" applyProtection="0"/>
    <xf numFmtId="255" fontId="24" fillId="0" borderId="39"/>
    <xf numFmtId="201" fontId="3" fillId="0" borderId="0"/>
    <xf numFmtId="255" fontId="8" fillId="0" borderId="0"/>
    <xf numFmtId="255" fontId="8" fillId="0" borderId="0"/>
    <xf numFmtId="255" fontId="156" fillId="0" borderId="0"/>
    <xf numFmtId="255" fontId="180" fillId="0" borderId="0"/>
    <xf numFmtId="255" fontId="156" fillId="0" borderId="0"/>
    <xf numFmtId="255" fontId="39" fillId="0" borderId="0"/>
    <xf numFmtId="255" fontId="121" fillId="0" borderId="0"/>
    <xf numFmtId="255" fontId="121" fillId="0" borderId="0"/>
    <xf numFmtId="255" fontId="121" fillId="0" borderId="0"/>
    <xf numFmtId="255" fontId="121" fillId="0" borderId="0"/>
    <xf numFmtId="255" fontId="121" fillId="0" borderId="0"/>
    <xf numFmtId="255" fontId="39" fillId="0" borderId="0"/>
    <xf numFmtId="255" fontId="181" fillId="0" borderId="0"/>
    <xf numFmtId="255" fontId="3" fillId="0" borderId="0"/>
    <xf numFmtId="255" fontId="3" fillId="0" borderId="0"/>
    <xf numFmtId="255" fontId="73" fillId="0" borderId="0"/>
    <xf numFmtId="255" fontId="182" fillId="0" borderId="0"/>
    <xf numFmtId="255" fontId="8"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5"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8" fillId="0" borderId="0"/>
    <xf numFmtId="255" fontId="8" fillId="0" borderId="0"/>
    <xf numFmtId="255" fontId="8" fillId="0" borderId="0"/>
    <xf numFmtId="255" fontId="2" fillId="0" borderId="0"/>
    <xf numFmtId="255" fontId="2" fillId="0" borderId="0"/>
    <xf numFmtId="255" fontId="5" fillId="0" borderId="0"/>
    <xf numFmtId="255" fontId="8"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5" fillId="0" borderId="0"/>
    <xf numFmtId="255" fontId="8"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5" fillId="0" borderId="0"/>
    <xf numFmtId="255" fontId="8" fillId="0" borderId="0"/>
    <xf numFmtId="255" fontId="8" fillId="0" borderId="0"/>
    <xf numFmtId="255" fontId="8" fillId="0" borderId="0"/>
    <xf numFmtId="255" fontId="2" fillId="0" borderId="0"/>
    <xf numFmtId="255" fontId="2" fillId="0" borderId="0"/>
    <xf numFmtId="255" fontId="2" fillId="0" borderId="0"/>
    <xf numFmtId="255" fontId="156" fillId="0" borderId="0"/>
    <xf numFmtId="255" fontId="8" fillId="0" borderId="0"/>
    <xf numFmtId="255" fontId="156" fillId="0" borderId="0"/>
    <xf numFmtId="255" fontId="8" fillId="0" borderId="0"/>
    <xf numFmtId="255" fontId="75" fillId="0" borderId="0"/>
    <xf numFmtId="255" fontId="75" fillId="0" borderId="0"/>
    <xf numFmtId="255" fontId="183" fillId="0" borderId="0"/>
    <xf numFmtId="255" fontId="74" fillId="0" borderId="0"/>
    <xf numFmtId="255" fontId="19" fillId="48" borderId="25" applyNumberFormat="0" applyFont="0" applyAlignment="0" applyProtection="0"/>
    <xf numFmtId="255" fontId="5" fillId="48" borderId="25" applyNumberFormat="0" applyFont="0" applyAlignment="0" applyProtection="0"/>
    <xf numFmtId="265" fontId="3" fillId="82" borderId="0"/>
    <xf numFmtId="224" fontId="134" fillId="0" borderId="0">
      <protection locked="0"/>
    </xf>
    <xf numFmtId="224" fontId="134" fillId="0" borderId="0">
      <protection locked="0"/>
    </xf>
    <xf numFmtId="176" fontId="184" fillId="0" borderId="0" applyFont="0" applyFill="0" applyBorder="0" applyAlignment="0" applyProtection="0"/>
    <xf numFmtId="169" fontId="185" fillId="0" borderId="0" applyFont="0" applyFill="0" applyBorder="0" applyAlignment="0" applyProtection="0"/>
    <xf numFmtId="255" fontId="39" fillId="0" borderId="0"/>
    <xf numFmtId="255" fontId="3" fillId="0" borderId="0"/>
    <xf numFmtId="255" fontId="77" fillId="8" borderId="26" applyNumberFormat="0" applyAlignment="0" applyProtection="0"/>
    <xf numFmtId="255" fontId="78" fillId="36" borderId="0" applyFill="0" applyBorder="0" applyProtection="0">
      <alignment horizontal="center"/>
    </xf>
    <xf numFmtId="255" fontId="79" fillId="0" borderId="0"/>
    <xf numFmtId="255" fontId="80" fillId="82" borderId="0"/>
    <xf numFmtId="255" fontId="186" fillId="38" borderId="0"/>
    <xf numFmtId="266" fontId="153" fillId="0" borderId="0" applyFont="0" applyFill="0" applyBorder="0" applyAlignment="0" applyProtection="0"/>
    <xf numFmtId="267" fontId="157" fillId="0" borderId="0" applyFont="0" applyFill="0" applyBorder="0" applyAlignment="0" applyProtection="0"/>
    <xf numFmtId="268" fontId="159" fillId="0" borderId="0" applyFont="0" applyFill="0" applyBorder="0" applyAlignment="0" applyProtection="0"/>
    <xf numFmtId="203" fontId="5" fillId="0" borderId="0" applyFill="0" applyBorder="0" applyAlignment="0" applyProtection="0"/>
    <xf numFmtId="187" fontId="33" fillId="0" borderId="0" applyFont="0" applyFill="0" applyBorder="0" applyAlignment="0" applyProtection="0"/>
    <xf numFmtId="190" fontId="31" fillId="0" borderId="0" applyFont="0" applyFill="0" applyBorder="0" applyAlignment="0" applyProtection="0"/>
    <xf numFmtId="10" fontId="5" fillId="0" borderId="0" applyFill="0" applyBorder="0" applyAlignment="0" applyProtection="0"/>
    <xf numFmtId="9" fontId="135" fillId="0" borderId="0" applyFont="0" applyFill="0" applyBorder="0" applyAlignment="0" applyProtection="0">
      <alignment horizontal="center"/>
    </xf>
    <xf numFmtId="269" fontId="159" fillId="0" borderId="0" applyFont="0" applyFill="0" applyBorder="0" applyAlignment="0" applyProtection="0"/>
    <xf numFmtId="270" fontId="157" fillId="0" borderId="0" applyFont="0" applyFill="0" applyBorder="0" applyAlignment="0" applyProtection="0"/>
    <xf numFmtId="271" fontId="159" fillId="0" borderId="0" applyFont="0" applyFill="0" applyBorder="0" applyAlignment="0" applyProtection="0"/>
    <xf numFmtId="272" fontId="157" fillId="0" borderId="0" applyFont="0" applyFill="0" applyBorder="0" applyAlignment="0" applyProtection="0"/>
    <xf numFmtId="10" fontId="132" fillId="0" borderId="0"/>
    <xf numFmtId="273" fontId="159" fillId="0" borderId="0" applyFont="0" applyFill="0" applyBorder="0" applyAlignment="0" applyProtection="0"/>
    <xf numFmtId="274" fontId="157" fillId="0" borderId="0" applyFont="0" applyFill="0" applyBorder="0" applyAlignment="0" applyProtection="0"/>
    <xf numFmtId="9" fontId="156" fillId="0" borderId="0" applyFont="0" applyFill="0" applyBorder="0" applyAlignment="0" applyProtection="0"/>
    <xf numFmtId="9" fontId="15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6" fillId="0" borderId="0" applyFont="0" applyFill="0" applyBorder="0" applyAlignment="0" applyProtection="0"/>
    <xf numFmtId="9" fontId="156" fillId="0" borderId="0" applyFont="0" applyFill="0" applyBorder="0" applyAlignment="0" applyProtection="0"/>
    <xf numFmtId="9" fontId="8" fillId="0" borderId="0" applyFont="0" applyFill="0" applyBorder="0" applyAlignment="0" applyProtection="0"/>
    <xf numFmtId="37" fontId="187" fillId="46" borderId="7"/>
    <xf numFmtId="206" fontId="15" fillId="0" borderId="0"/>
    <xf numFmtId="206" fontId="12" fillId="0" borderId="0"/>
    <xf numFmtId="207" fontId="15" fillId="0" borderId="0"/>
    <xf numFmtId="207" fontId="12" fillId="0" borderId="0"/>
    <xf numFmtId="37" fontId="187" fillId="46" borderId="7"/>
    <xf numFmtId="208" fontId="3" fillId="0" borderId="0" applyFont="0" applyFill="0" applyBorder="0" applyAlignment="0" applyProtection="0"/>
    <xf numFmtId="181" fontId="31" fillId="0" borderId="0" applyFill="0" applyBorder="0" applyAlignment="0"/>
    <xf numFmtId="188" fontId="15" fillId="0" borderId="0" applyFill="0" applyBorder="0" applyAlignment="0"/>
    <xf numFmtId="188" fontId="12" fillId="0" borderId="0" applyFill="0" applyBorder="0" applyAlignment="0"/>
    <xf numFmtId="218" fontId="31" fillId="0" borderId="0" applyFill="0" applyBorder="0" applyAlignment="0"/>
    <xf numFmtId="182" fontId="15" fillId="0" borderId="0" applyFill="0" applyBorder="0" applyAlignment="0"/>
    <xf numFmtId="182" fontId="12" fillId="0" borderId="0" applyFill="0" applyBorder="0" applyAlignment="0"/>
    <xf numFmtId="181" fontId="31" fillId="0" borderId="0" applyFill="0" applyBorder="0" applyAlignment="0"/>
    <xf numFmtId="188" fontId="15" fillId="0" borderId="0" applyFill="0" applyBorder="0" applyAlignment="0"/>
    <xf numFmtId="188" fontId="12" fillId="0" borderId="0" applyFill="0" applyBorder="0" applyAlignment="0"/>
    <xf numFmtId="192" fontId="33" fillId="0" borderId="0" applyFill="0" applyBorder="0" applyAlignment="0"/>
    <xf numFmtId="189" fontId="15" fillId="0" borderId="0" applyFill="0" applyBorder="0" applyAlignment="0"/>
    <xf numFmtId="189" fontId="12" fillId="0" borderId="0" applyFill="0" applyBorder="0" applyAlignment="0"/>
    <xf numFmtId="218" fontId="31" fillId="0" borderId="0" applyFill="0" applyBorder="0" applyAlignment="0"/>
    <xf numFmtId="182" fontId="15" fillId="0" borderId="0" applyFill="0" applyBorder="0" applyAlignment="0"/>
    <xf numFmtId="182" fontId="12" fillId="0" borderId="0" applyFill="0" applyBorder="0" applyAlignment="0"/>
    <xf numFmtId="275" fontId="188" fillId="0" borderId="40" applyBorder="0">
      <alignment horizontal="right"/>
      <protection locked="0"/>
    </xf>
    <xf numFmtId="255" fontId="79" fillId="0" borderId="0"/>
    <xf numFmtId="255" fontId="81" fillId="0" borderId="0" applyProtection="0"/>
    <xf numFmtId="276" fontId="189" fillId="0" borderId="0" applyNumberFormat="0" applyFill="0" applyBorder="0" applyAlignment="0" applyProtection="0">
      <alignment horizontal="left"/>
    </xf>
    <xf numFmtId="3" fontId="5" fillId="0" borderId="0" applyFill="0" applyBorder="0" applyAlignment="0"/>
    <xf numFmtId="255" fontId="30" fillId="81" borderId="26" applyNumberFormat="0" applyProtection="0">
      <alignment vertical="center"/>
    </xf>
    <xf numFmtId="255" fontId="47" fillId="81" borderId="26" applyNumberFormat="0" applyProtection="0">
      <alignment vertical="center"/>
    </xf>
    <xf numFmtId="255" fontId="30" fillId="81" borderId="26" applyNumberFormat="0" applyProtection="0">
      <alignment horizontal="left" vertical="center" indent="1"/>
    </xf>
    <xf numFmtId="255" fontId="30" fillId="81" borderId="26" applyNumberFormat="0" applyProtection="0">
      <alignment horizontal="left" vertical="center" indent="1"/>
    </xf>
    <xf numFmtId="255" fontId="3" fillId="49" borderId="26" applyNumberFormat="0" applyProtection="0">
      <alignment horizontal="left" vertical="center" indent="1"/>
    </xf>
    <xf numFmtId="255" fontId="3" fillId="49" borderId="26" applyNumberFormat="0" applyProtection="0">
      <alignment horizontal="left" vertical="center"/>
    </xf>
    <xf numFmtId="255" fontId="30" fillId="83" borderId="26" applyNumberFormat="0" applyProtection="0">
      <alignment horizontal="right" vertical="center"/>
    </xf>
    <xf numFmtId="255" fontId="30" fillId="84" borderId="26" applyNumberFormat="0" applyProtection="0">
      <alignment horizontal="right" vertical="center"/>
    </xf>
    <xf numFmtId="255" fontId="30" fillId="70" borderId="26" applyNumberFormat="0" applyProtection="0">
      <alignment horizontal="right" vertical="center"/>
    </xf>
    <xf numFmtId="255" fontId="30" fillId="85" borderId="26" applyNumberFormat="0" applyProtection="0">
      <alignment horizontal="right" vertical="center"/>
    </xf>
    <xf numFmtId="255" fontId="30" fillId="86" borderId="26" applyNumberFormat="0" applyProtection="0">
      <alignment horizontal="right" vertical="center"/>
    </xf>
    <xf numFmtId="255" fontId="30" fillId="75" borderId="26" applyNumberFormat="0" applyProtection="0">
      <alignment horizontal="right" vertical="center"/>
    </xf>
    <xf numFmtId="255" fontId="30" fillId="71" borderId="26" applyNumberFormat="0" applyProtection="0">
      <alignment horizontal="right" vertical="center"/>
    </xf>
    <xf numFmtId="255" fontId="30" fillId="87" borderId="26" applyNumberFormat="0" applyProtection="0">
      <alignment horizontal="right" vertical="center"/>
    </xf>
    <xf numFmtId="255" fontId="30" fillId="88" borderId="26" applyNumberFormat="0" applyProtection="0">
      <alignment horizontal="right" vertical="center"/>
    </xf>
    <xf numFmtId="255" fontId="29" fillId="89" borderId="26" applyNumberFormat="0" applyProtection="0">
      <alignment horizontal="left" vertical="center" indent="1"/>
    </xf>
    <xf numFmtId="255" fontId="30" fillId="90" borderId="41" applyNumberFormat="0" applyProtection="0">
      <alignment horizontal="left" vertical="center" indent="1"/>
    </xf>
    <xf numFmtId="255" fontId="84" fillId="91" borderId="0" applyNumberFormat="0" applyProtection="0">
      <alignment horizontal="left" vertical="center" indent="1"/>
    </xf>
    <xf numFmtId="255" fontId="3" fillId="49" borderId="26" applyNumberFormat="0" applyProtection="0">
      <alignment horizontal="left" vertical="center" indent="1"/>
    </xf>
    <xf numFmtId="255" fontId="3" fillId="49" borderId="26" applyNumberFormat="0" applyProtection="0">
      <alignment horizontal="left" vertical="center"/>
    </xf>
    <xf numFmtId="255" fontId="85" fillId="90" borderId="26" applyNumberFormat="0" applyProtection="0">
      <alignment horizontal="left" vertical="center" indent="1"/>
    </xf>
    <xf numFmtId="255" fontId="85" fillId="92" borderId="26" applyNumberFormat="0" applyProtection="0">
      <alignment horizontal="left" vertical="center" indent="1"/>
    </xf>
    <xf numFmtId="255" fontId="3" fillId="62" borderId="26" applyNumberFormat="0" applyProtection="0">
      <alignment horizontal="left" vertical="center" indent="1"/>
    </xf>
    <xf numFmtId="255" fontId="3" fillId="62" borderId="26" applyNumberFormat="0" applyProtection="0">
      <alignment horizontal="left" vertical="center"/>
    </xf>
    <xf numFmtId="255" fontId="3" fillId="62" borderId="26" applyNumberFormat="0" applyProtection="0">
      <alignment horizontal="left" vertical="center" indent="1"/>
    </xf>
    <xf numFmtId="255" fontId="3" fillId="62" borderId="26" applyNumberFormat="0" applyProtection="0">
      <alignment horizontal="left" vertical="center"/>
    </xf>
    <xf numFmtId="255" fontId="3" fillId="63" borderId="26" applyNumberFormat="0" applyProtection="0">
      <alignment horizontal="left" vertical="center" indent="1"/>
    </xf>
    <xf numFmtId="255" fontId="3" fillId="63" borderId="26" applyNumberFormat="0" applyProtection="0">
      <alignment horizontal="left" vertical="center"/>
    </xf>
    <xf numFmtId="255" fontId="3" fillId="63" borderId="26" applyNumberFormat="0" applyProtection="0">
      <alignment horizontal="left" vertical="center" indent="1"/>
    </xf>
    <xf numFmtId="255" fontId="3" fillId="63" borderId="26" applyNumberFormat="0" applyProtection="0">
      <alignment horizontal="left" vertical="center"/>
    </xf>
    <xf numFmtId="255" fontId="3" fillId="44" borderId="26" applyNumberFormat="0" applyProtection="0">
      <alignment horizontal="left" vertical="center" indent="1"/>
    </xf>
    <xf numFmtId="255" fontId="3" fillId="44" borderId="26" applyNumberFormat="0" applyProtection="0">
      <alignment horizontal="left" vertical="center"/>
    </xf>
    <xf numFmtId="255" fontId="3" fillId="44" borderId="26" applyNumberFormat="0" applyProtection="0">
      <alignment horizontal="left" vertical="center" indent="1"/>
    </xf>
    <xf numFmtId="255" fontId="3" fillId="44" borderId="26" applyNumberFormat="0" applyProtection="0">
      <alignment horizontal="left" vertical="center"/>
    </xf>
    <xf numFmtId="255" fontId="3" fillId="49" borderId="26" applyNumberFormat="0" applyProtection="0">
      <alignment horizontal="left" vertical="center" indent="1"/>
    </xf>
    <xf numFmtId="255" fontId="3" fillId="49" borderId="26" applyNumberFormat="0" applyProtection="0">
      <alignment horizontal="left" vertical="center"/>
    </xf>
    <xf numFmtId="255" fontId="3" fillId="49" borderId="26" applyNumberFormat="0" applyProtection="0">
      <alignment horizontal="left" vertical="center" indent="1"/>
    </xf>
    <xf numFmtId="255" fontId="3" fillId="49" borderId="26" applyNumberFormat="0" applyProtection="0">
      <alignment horizontal="left" vertical="center"/>
    </xf>
    <xf numFmtId="255" fontId="30" fillId="80" borderId="26" applyNumberFormat="0" applyProtection="0">
      <alignment vertical="center"/>
    </xf>
    <xf numFmtId="255" fontId="47" fillId="80" borderId="26" applyNumberFormat="0" applyProtection="0">
      <alignment vertical="center"/>
    </xf>
    <xf numFmtId="255" fontId="30" fillId="80" borderId="26" applyNumberFormat="0" applyProtection="0">
      <alignment horizontal="left" vertical="center" indent="1"/>
    </xf>
    <xf numFmtId="255" fontId="30" fillId="80" borderId="26" applyNumberFormat="0" applyProtection="0">
      <alignment horizontal="left" vertical="center" indent="1"/>
    </xf>
    <xf numFmtId="255" fontId="30" fillId="90" borderId="26" applyNumberFormat="0" applyProtection="0">
      <alignment horizontal="right" vertical="center"/>
    </xf>
    <xf numFmtId="255" fontId="47" fillId="90" borderId="26" applyNumberFormat="0" applyProtection="0">
      <alignment horizontal="right" vertical="center"/>
    </xf>
    <xf numFmtId="255" fontId="3" fillId="49" borderId="26" applyNumberFormat="0" applyProtection="0">
      <alignment horizontal="left" vertical="center" indent="1"/>
    </xf>
    <xf numFmtId="255" fontId="3" fillId="49" borderId="26" applyNumberFormat="0" applyProtection="0">
      <alignment horizontal="left" vertical="center"/>
    </xf>
    <xf numFmtId="255" fontId="3" fillId="49" borderId="26" applyNumberFormat="0" applyProtection="0">
      <alignment horizontal="left" vertical="center" indent="1"/>
    </xf>
    <xf numFmtId="255" fontId="3" fillId="49" borderId="26" applyNumberFormat="0" applyProtection="0">
      <alignment horizontal="left" vertical="center"/>
    </xf>
    <xf numFmtId="255" fontId="86" fillId="0" borderId="0"/>
    <xf numFmtId="255" fontId="87" fillId="90" borderId="26" applyNumberFormat="0" applyProtection="0">
      <alignment horizontal="right" vertical="center"/>
    </xf>
    <xf numFmtId="255" fontId="3" fillId="8" borderId="0" applyNumberFormat="0" applyFont="0" applyBorder="0" applyAlignment="0" applyProtection="0"/>
    <xf numFmtId="255" fontId="3" fillId="0" borderId="0" applyNumberFormat="0" applyFont="0" applyBorder="0" applyAlignment="0" applyProtection="0"/>
    <xf numFmtId="255" fontId="88" fillId="0" borderId="0"/>
    <xf numFmtId="255" fontId="190" fillId="0" borderId="0"/>
    <xf numFmtId="255" fontId="90" fillId="0" borderId="0" applyNumberFormat="0" applyFill="0" applyBorder="0" applyAlignment="0" applyProtection="0"/>
    <xf numFmtId="255" fontId="189" fillId="0" borderId="0" applyNumberFormat="0" applyFill="0" applyBorder="0" applyAlignment="0" applyProtection="0">
      <alignment horizontal="center"/>
    </xf>
    <xf numFmtId="255" fontId="89" fillId="0" borderId="0"/>
    <xf numFmtId="255" fontId="191" fillId="0" borderId="0"/>
    <xf numFmtId="255" fontId="192" fillId="0" borderId="0"/>
    <xf numFmtId="255" fontId="94" fillId="0" borderId="0"/>
    <xf numFmtId="255" fontId="193" fillId="0" borderId="0"/>
    <xf numFmtId="255" fontId="15" fillId="0" borderId="0"/>
    <xf numFmtId="255" fontId="15" fillId="0" borderId="0"/>
    <xf numFmtId="255" fontId="138" fillId="0" borderId="0"/>
    <xf numFmtId="255" fontId="13" fillId="0" borderId="0"/>
    <xf numFmtId="255" fontId="12" fillId="0" borderId="0"/>
    <xf numFmtId="255" fontId="194" fillId="0" borderId="0"/>
    <xf numFmtId="255" fontId="24" fillId="0" borderId="0" applyNumberFormat="0" applyFont="0" applyFill="0" applyBorder="0" applyAlignment="0" applyProtection="0">
      <alignment vertical="top"/>
    </xf>
    <xf numFmtId="255" fontId="24" fillId="0" borderId="0" applyNumberFormat="0" applyFont="0" applyFill="0" applyBorder="0" applyAlignment="0" applyProtection="0">
      <alignment vertical="top"/>
    </xf>
    <xf numFmtId="255" fontId="127" fillId="0" borderId="0"/>
    <xf numFmtId="40" fontId="195" fillId="0" borderId="0" applyBorder="0">
      <alignment horizontal="right"/>
    </xf>
    <xf numFmtId="205" fontId="33" fillId="0" borderId="0" applyFill="0" applyBorder="0" applyAlignment="0"/>
    <xf numFmtId="215" fontId="33" fillId="0" borderId="0" applyFill="0" applyBorder="0" applyAlignment="0"/>
    <xf numFmtId="255" fontId="96" fillId="0" borderId="0" applyFill="0" applyBorder="0" applyProtection="0">
      <alignment horizontal="left" vertical="top"/>
    </xf>
    <xf numFmtId="255" fontId="196" fillId="0" borderId="0" applyFill="0" applyBorder="0" applyProtection="0">
      <alignment horizontal="left" vertical="top"/>
    </xf>
    <xf numFmtId="255" fontId="197" fillId="0" borderId="0"/>
    <xf numFmtId="255" fontId="198" fillId="0" borderId="0"/>
    <xf numFmtId="255" fontId="199" fillId="0" borderId="0"/>
    <xf numFmtId="255" fontId="98" fillId="0" borderId="0" applyNumberFormat="0" applyFill="0" applyBorder="0" applyAlignment="0" applyProtection="0"/>
    <xf numFmtId="255" fontId="98" fillId="0" borderId="0" applyNumberFormat="0" applyFill="0" applyBorder="0" applyAlignment="0" applyProtection="0"/>
    <xf numFmtId="255" fontId="99" fillId="0" borderId="0"/>
    <xf numFmtId="255" fontId="99" fillId="0" borderId="0"/>
    <xf numFmtId="255" fontId="99" fillId="0" borderId="0"/>
    <xf numFmtId="255" fontId="99" fillId="0" borderId="0"/>
    <xf numFmtId="277" fontId="117" fillId="0" borderId="0" applyFont="0" applyFill="0" applyBorder="0" applyAlignment="0" applyProtection="0"/>
    <xf numFmtId="176" fontId="3" fillId="0" borderId="0" applyFont="0" applyFill="0" applyBorder="0" applyAlignment="0" applyProtection="0"/>
    <xf numFmtId="255" fontId="99" fillId="0" borderId="0"/>
    <xf numFmtId="278" fontId="164" fillId="0" borderId="0" applyFont="0" applyFill="0" applyBorder="0" applyAlignment="0" applyProtection="0"/>
    <xf numFmtId="279" fontId="164" fillId="0" borderId="0" applyFont="0" applyFill="0" applyBorder="0" applyAlignment="0" applyProtection="0"/>
    <xf numFmtId="255" fontId="23" fillId="17" borderId="0" applyNumberFormat="0" applyBorder="0" applyAlignment="0" applyProtection="0"/>
    <xf numFmtId="255" fontId="23" fillId="17" borderId="0" applyNumberFormat="0" applyBorder="0" applyAlignment="0" applyProtection="0"/>
    <xf numFmtId="255" fontId="23" fillId="21" borderId="0" applyNumberFormat="0" applyBorder="0" applyAlignment="0" applyProtection="0"/>
    <xf numFmtId="255" fontId="23" fillId="21" borderId="0" applyNumberFormat="0" applyBorder="0" applyAlignment="0" applyProtection="0"/>
    <xf numFmtId="255" fontId="23" fillId="24" borderId="0" applyNumberFormat="0" applyBorder="0" applyAlignment="0" applyProtection="0"/>
    <xf numFmtId="255" fontId="23" fillId="24" borderId="0" applyNumberFormat="0" applyBorder="0" applyAlignment="0" applyProtection="0"/>
    <xf numFmtId="255" fontId="23" fillId="14" borderId="0" applyNumberFormat="0" applyBorder="0" applyAlignment="0" applyProtection="0"/>
    <xf numFmtId="255" fontId="23" fillId="14" borderId="0" applyNumberFormat="0" applyBorder="0" applyAlignment="0" applyProtection="0"/>
    <xf numFmtId="255" fontId="23" fillId="15" borderId="0" applyNumberFormat="0" applyBorder="0" applyAlignment="0" applyProtection="0"/>
    <xf numFmtId="255" fontId="23" fillId="15" borderId="0" applyNumberFormat="0" applyBorder="0" applyAlignment="0" applyProtection="0"/>
    <xf numFmtId="255" fontId="23" fillId="30" borderId="0" applyNumberFormat="0" applyBorder="0" applyAlignment="0" applyProtection="0"/>
    <xf numFmtId="255" fontId="23" fillId="30" borderId="0" applyNumberFormat="0" applyBorder="0" applyAlignment="0" applyProtection="0"/>
    <xf numFmtId="218" fontId="7" fillId="0" borderId="42">
      <protection locked="0"/>
    </xf>
    <xf numFmtId="255" fontId="102" fillId="8" borderId="11" applyNumberFormat="0" applyAlignment="0" applyProtection="0"/>
    <xf numFmtId="3" fontId="200" fillId="0" borderId="0">
      <alignment horizontal="center" vertical="center" textRotation="90" wrapText="1"/>
    </xf>
    <xf numFmtId="280" fontId="7" fillId="0" borderId="1">
      <alignment vertical="top" wrapText="1"/>
    </xf>
    <xf numFmtId="255" fontId="103" fillId="8" borderId="26" applyNumberFormat="0" applyAlignment="0" applyProtection="0"/>
    <xf numFmtId="255" fontId="103" fillId="8" borderId="26" applyNumberFormat="0" applyAlignment="0" applyProtection="0"/>
    <xf numFmtId="255" fontId="104" fillId="8" borderId="11" applyNumberFormat="0" applyAlignment="0" applyProtection="0"/>
    <xf numFmtId="255" fontId="104" fillId="8" borderId="11" applyNumberFormat="0" applyAlignment="0" applyProtection="0"/>
    <xf numFmtId="255" fontId="105" fillId="0" borderId="0" applyNumberFormat="0" applyFill="0" applyBorder="0" applyAlignment="0" applyProtection="0">
      <alignment vertical="top"/>
      <protection locked="0"/>
    </xf>
    <xf numFmtId="255" fontId="25" fillId="0" borderId="0" applyNumberFormat="0" applyFill="0" applyBorder="0" applyAlignment="0" applyProtection="0">
      <alignment vertical="top"/>
      <protection locked="0"/>
    </xf>
    <xf numFmtId="255" fontId="201" fillId="0" borderId="0" applyNumberFormat="0" applyFill="0" applyBorder="0" applyAlignment="0" applyProtection="0"/>
    <xf numFmtId="255" fontId="107" fillId="0" borderId="0" applyNumberFormat="0" applyFill="0" applyBorder="0" applyAlignment="0" applyProtection="0">
      <alignment vertical="top"/>
      <protection locked="0"/>
    </xf>
    <xf numFmtId="255" fontId="25" fillId="0" borderId="0" applyNumberFormat="0" applyFill="0" applyBorder="0" applyAlignment="0" applyProtection="0">
      <alignment vertical="top"/>
      <protection locked="0"/>
    </xf>
    <xf numFmtId="255" fontId="25" fillId="0" borderId="0" applyNumberFormat="0" applyFill="0" applyBorder="0" applyAlignment="0" applyProtection="0">
      <alignment vertical="top"/>
      <protection locked="0"/>
    </xf>
    <xf numFmtId="4" fontId="202" fillId="0" borderId="1">
      <alignment horizontal="left" vertical="center"/>
    </xf>
    <xf numFmtId="4" fontId="202" fillId="0" borderId="1"/>
    <xf numFmtId="255" fontId="108" fillId="78" borderId="33"/>
    <xf numFmtId="4" fontId="202" fillId="93" borderId="1"/>
    <xf numFmtId="4" fontId="108" fillId="94" borderId="1"/>
    <xf numFmtId="255" fontId="108" fillId="44" borderId="12"/>
    <xf numFmtId="175" fontId="8" fillId="0" borderId="1">
      <alignment vertical="top" wrapText="1"/>
    </xf>
    <xf numFmtId="14" fontId="7" fillId="0" borderId="0">
      <alignment horizontal="right"/>
    </xf>
    <xf numFmtId="255" fontId="109" fillId="0" borderId="9">
      <alignment horizontal="left" vertical="top" wrapText="1"/>
    </xf>
    <xf numFmtId="255" fontId="203" fillId="94" borderId="0" applyNumberFormat="0"/>
    <xf numFmtId="255" fontId="110" fillId="0" borderId="19" applyNumberFormat="0" applyFill="0" applyAlignment="0" applyProtection="0"/>
    <xf numFmtId="255" fontId="110" fillId="0" borderId="19" applyNumberFormat="0" applyFill="0" applyAlignment="0" applyProtection="0"/>
    <xf numFmtId="255" fontId="111" fillId="0" borderId="20" applyNumberFormat="0" applyFill="0" applyAlignment="0" applyProtection="0"/>
    <xf numFmtId="255" fontId="111" fillId="0" borderId="20" applyNumberFormat="0" applyFill="0" applyAlignment="0" applyProtection="0"/>
    <xf numFmtId="255" fontId="112" fillId="0" borderId="21" applyNumberFormat="0" applyFill="0" applyAlignment="0" applyProtection="0"/>
    <xf numFmtId="255" fontId="112" fillId="0" borderId="21" applyNumberFormat="0" applyFill="0" applyAlignment="0" applyProtection="0"/>
    <xf numFmtId="255" fontId="112" fillId="0" borderId="0" applyNumberFormat="0" applyFill="0" applyBorder="0" applyAlignment="0" applyProtection="0"/>
    <xf numFmtId="255" fontId="112" fillId="0" borderId="0" applyNumberFormat="0" applyFill="0" applyBorder="0" applyAlignment="0" applyProtection="0"/>
    <xf numFmtId="218" fontId="113" fillId="79" borderId="42"/>
    <xf numFmtId="218" fontId="113" fillId="66" borderId="42"/>
    <xf numFmtId="255" fontId="3" fillId="0" borderId="24">
      <alignment horizontal="right"/>
    </xf>
    <xf numFmtId="255" fontId="114" fillId="0" borderId="28" applyNumberFormat="0" applyFill="0" applyAlignment="0" applyProtection="0"/>
    <xf numFmtId="255" fontId="114" fillId="0" borderId="28" applyNumberFormat="0" applyFill="0" applyAlignment="0" applyProtection="0"/>
    <xf numFmtId="184" fontId="204" fillId="0" borderId="1"/>
    <xf numFmtId="255" fontId="3" fillId="0" borderId="0"/>
    <xf numFmtId="255" fontId="3" fillId="0" borderId="0"/>
    <xf numFmtId="255" fontId="3" fillId="0" borderId="0"/>
    <xf numFmtId="255" fontId="8" fillId="0" borderId="0"/>
    <xf numFmtId="255" fontId="3" fillId="0" borderId="0"/>
    <xf numFmtId="255" fontId="115" fillId="35" borderId="13" applyNumberFormat="0" applyAlignment="0" applyProtection="0"/>
    <xf numFmtId="255" fontId="115" fillId="35" borderId="13" applyNumberFormat="0" applyAlignment="0" applyProtection="0"/>
    <xf numFmtId="255" fontId="97" fillId="0" borderId="0" applyNumberFormat="0" applyFill="0" applyBorder="0" applyAlignment="0" applyProtection="0"/>
    <xf numFmtId="255" fontId="97" fillId="0" borderId="0" applyNumberFormat="0" applyFill="0" applyBorder="0" applyAlignment="0" applyProtection="0"/>
    <xf numFmtId="255" fontId="3" fillId="0" borderId="1"/>
    <xf numFmtId="171" fontId="23" fillId="0" borderId="0"/>
    <xf numFmtId="255" fontId="116" fillId="42" borderId="0" applyNumberFormat="0" applyBorder="0" applyAlignment="0" applyProtection="0"/>
    <xf numFmtId="255" fontId="116" fillId="42" borderId="0" applyNumberFormat="0" applyBorder="0" applyAlignment="0" applyProtection="0"/>
    <xf numFmtId="49" fontId="200" fillId="0" borderId="1">
      <alignment horizontal="right" vertical="top" wrapText="1"/>
    </xf>
    <xf numFmtId="225" fontId="205" fillId="0" borderId="0">
      <alignment horizontal="right" vertical="top" wrapText="1"/>
    </xf>
    <xf numFmtId="255" fontId="20" fillId="0" borderId="0"/>
    <xf numFmtId="255" fontId="5" fillId="0" borderId="0"/>
    <xf numFmtId="255" fontId="39" fillId="0" borderId="0">
      <alignment vertical="center"/>
    </xf>
    <xf numFmtId="255" fontId="3" fillId="0" borderId="0">
      <alignment vertical="center"/>
    </xf>
    <xf numFmtId="255" fontId="3" fillId="0" borderId="0"/>
    <xf numFmtId="255" fontId="2" fillId="0" borderId="0"/>
    <xf numFmtId="255" fontId="2" fillId="0" borderId="0"/>
    <xf numFmtId="255" fontId="2" fillId="0" borderId="0"/>
    <xf numFmtId="255" fontId="3" fillId="0" borderId="0"/>
    <xf numFmtId="255" fontId="3" fillId="0" borderId="0"/>
    <xf numFmtId="255" fontId="5" fillId="0" borderId="0"/>
    <xf numFmtId="255" fontId="2" fillId="0" borderId="0"/>
    <xf numFmtId="255" fontId="2" fillId="0" borderId="0"/>
    <xf numFmtId="255" fontId="8" fillId="0" borderId="0"/>
    <xf numFmtId="255" fontId="39" fillId="0" borderId="0"/>
    <xf numFmtId="255" fontId="7" fillId="0" borderId="0"/>
    <xf numFmtId="255" fontId="8" fillId="0" borderId="0"/>
    <xf numFmtId="255" fontId="3" fillId="0" borderId="0"/>
    <xf numFmtId="255" fontId="3" fillId="0" borderId="0"/>
    <xf numFmtId="255" fontId="3" fillId="0" borderId="0"/>
    <xf numFmtId="255" fontId="3" fillId="0" borderId="0"/>
    <xf numFmtId="255" fontId="2" fillId="0" borderId="0"/>
    <xf numFmtId="255" fontId="2" fillId="0" borderId="0"/>
    <xf numFmtId="255" fontId="3" fillId="0" borderId="0"/>
    <xf numFmtId="255" fontId="2" fillId="0" borderId="0"/>
    <xf numFmtId="255" fontId="2" fillId="0" borderId="0"/>
    <xf numFmtId="255" fontId="2" fillId="0" borderId="0"/>
    <xf numFmtId="255" fontId="5" fillId="0" borderId="0"/>
    <xf numFmtId="255" fontId="2" fillId="0" borderId="0"/>
    <xf numFmtId="255" fontId="2" fillId="0" borderId="0"/>
    <xf numFmtId="255" fontId="2" fillId="0" borderId="0"/>
    <xf numFmtId="255" fontId="5" fillId="0" borderId="0"/>
    <xf numFmtId="255" fontId="3" fillId="0" borderId="0"/>
    <xf numFmtId="255" fontId="8" fillId="0" borderId="0"/>
    <xf numFmtId="255" fontId="8" fillId="0" borderId="0"/>
    <xf numFmtId="255" fontId="8" fillId="0" borderId="0"/>
    <xf numFmtId="255" fontId="2" fillId="0" borderId="0"/>
    <xf numFmtId="255" fontId="2" fillId="0" borderId="0"/>
    <xf numFmtId="255" fontId="52" fillId="0" borderId="0"/>
    <xf numFmtId="255" fontId="7" fillId="0" borderId="0"/>
    <xf numFmtId="255" fontId="8" fillId="0" borderId="0"/>
    <xf numFmtId="255" fontId="20" fillId="0" borderId="0"/>
    <xf numFmtId="255" fontId="20" fillId="0" borderId="0"/>
    <xf numFmtId="255" fontId="52" fillId="0" borderId="0"/>
    <xf numFmtId="255" fontId="2" fillId="0" borderId="0"/>
    <xf numFmtId="255" fontId="2" fillId="0" borderId="0"/>
    <xf numFmtId="255" fontId="2" fillId="0" borderId="0"/>
    <xf numFmtId="255" fontId="2" fillId="0" borderId="0"/>
    <xf numFmtId="255" fontId="5" fillId="0" borderId="0"/>
    <xf numFmtId="255" fontId="8" fillId="0" borderId="0"/>
    <xf numFmtId="255" fontId="8" fillId="0" borderId="0"/>
    <xf numFmtId="255" fontId="2" fillId="0" borderId="0"/>
    <xf numFmtId="255" fontId="78" fillId="0" borderId="0"/>
    <xf numFmtId="255" fontId="1" fillId="0" borderId="0"/>
    <xf numFmtId="255" fontId="7" fillId="0" borderId="0"/>
    <xf numFmtId="255" fontId="20" fillId="0" borderId="0"/>
    <xf numFmtId="255" fontId="3" fillId="0" borderId="0"/>
    <xf numFmtId="255" fontId="3" fillId="0" borderId="0"/>
    <xf numFmtId="255" fontId="3" fillId="0" borderId="0"/>
    <xf numFmtId="255" fontId="8" fillId="0" borderId="0"/>
    <xf numFmtId="255" fontId="3" fillId="0" borderId="0"/>
    <xf numFmtId="255" fontId="8" fillId="0" borderId="0"/>
    <xf numFmtId="255" fontId="2" fillId="0" borderId="0"/>
    <xf numFmtId="255" fontId="2" fillId="0" borderId="0"/>
    <xf numFmtId="255" fontId="2" fillId="0" borderId="0"/>
    <xf numFmtId="255" fontId="5" fillId="0" borderId="0"/>
    <xf numFmtId="255" fontId="2" fillId="0" borderId="0"/>
    <xf numFmtId="255" fontId="2" fillId="0" borderId="0"/>
    <xf numFmtId="255" fontId="2" fillId="0" borderId="0"/>
    <xf numFmtId="255" fontId="5" fillId="0" borderId="0"/>
    <xf numFmtId="255" fontId="2" fillId="0" borderId="0"/>
    <xf numFmtId="255" fontId="2" fillId="0" borderId="0"/>
    <xf numFmtId="255" fontId="2" fillId="0" borderId="0"/>
    <xf numFmtId="255" fontId="52" fillId="0" borderId="0"/>
    <xf numFmtId="255" fontId="1" fillId="0" borderId="0"/>
    <xf numFmtId="255" fontId="2" fillId="0" borderId="0"/>
    <xf numFmtId="255" fontId="2" fillId="0" borderId="0"/>
    <xf numFmtId="255" fontId="20" fillId="0" borderId="0"/>
    <xf numFmtId="255" fontId="2" fillId="0" borderId="0"/>
    <xf numFmtId="255" fontId="2" fillId="0" borderId="0"/>
    <xf numFmtId="255" fontId="2" fillId="0" borderId="0"/>
    <xf numFmtId="255" fontId="2" fillId="0" borderId="0"/>
    <xf numFmtId="255" fontId="2" fillId="0" borderId="0"/>
    <xf numFmtId="255" fontId="3" fillId="0" borderId="0"/>
    <xf numFmtId="255" fontId="2" fillId="0" borderId="0"/>
    <xf numFmtId="255" fontId="2" fillId="0" borderId="0"/>
    <xf numFmtId="255" fontId="5" fillId="0" borderId="0"/>
    <xf numFmtId="255" fontId="2" fillId="0" borderId="0"/>
    <xf numFmtId="255" fontId="2" fillId="0" borderId="0"/>
    <xf numFmtId="255" fontId="5" fillId="0" borderId="0"/>
    <xf numFmtId="255" fontId="5"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5" fillId="0" borderId="0"/>
    <xf numFmtId="255" fontId="3" fillId="0" borderId="0"/>
    <xf numFmtId="255" fontId="52" fillId="0" borderId="0"/>
    <xf numFmtId="255" fontId="5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7" fillId="0" borderId="0"/>
    <xf numFmtId="255" fontId="1"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5" fillId="0" borderId="0"/>
    <xf numFmtId="255" fontId="2" fillId="0" borderId="0"/>
    <xf numFmtId="255" fontId="2" fillId="0" borderId="0"/>
    <xf numFmtId="255" fontId="2" fillId="0" borderId="0"/>
    <xf numFmtId="255" fontId="5" fillId="0" borderId="0"/>
    <xf numFmtId="255" fontId="1" fillId="0" borderId="0"/>
    <xf numFmtId="255" fontId="2" fillId="0" borderId="0"/>
    <xf numFmtId="255" fontId="2" fillId="0" borderId="0"/>
    <xf numFmtId="255" fontId="120" fillId="0" borderId="0"/>
    <xf numFmtId="255" fontId="8" fillId="0" borderId="0"/>
    <xf numFmtId="255" fontId="2" fillId="0" borderId="0"/>
    <xf numFmtId="255" fontId="2" fillId="0" borderId="0"/>
    <xf numFmtId="255" fontId="2" fillId="0" borderId="0"/>
    <xf numFmtId="255" fontId="2" fillId="0" borderId="0"/>
    <xf numFmtId="255" fontId="2" fillId="0" borderId="0"/>
    <xf numFmtId="255" fontId="5" fillId="0" borderId="0"/>
    <xf numFmtId="255" fontId="2" fillId="0" borderId="0"/>
    <xf numFmtId="255" fontId="2" fillId="0" borderId="0"/>
    <xf numFmtId="255" fontId="2" fillId="0" borderId="0"/>
    <xf numFmtId="255" fontId="2" fillId="0" borderId="0"/>
    <xf numFmtId="255" fontId="5"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2" fillId="0" borderId="0"/>
    <xf numFmtId="255" fontId="3" fillId="0" borderId="0"/>
    <xf numFmtId="255" fontId="2" fillId="0" borderId="0"/>
    <xf numFmtId="255" fontId="2" fillId="0" borderId="0"/>
    <xf numFmtId="255" fontId="1" fillId="0" borderId="0"/>
    <xf numFmtId="255" fontId="3" fillId="0" borderId="0"/>
    <xf numFmtId="255" fontId="2" fillId="0" borderId="0"/>
    <xf numFmtId="255" fontId="121" fillId="0" borderId="0"/>
    <xf numFmtId="255" fontId="121" fillId="0" borderId="0"/>
    <xf numFmtId="255" fontId="121" fillId="0" borderId="0"/>
    <xf numFmtId="255" fontId="121" fillId="0" borderId="0"/>
    <xf numFmtId="255" fontId="121" fillId="0" borderId="0"/>
    <xf numFmtId="255" fontId="3" fillId="0" borderId="0"/>
    <xf numFmtId="255" fontId="20" fillId="0" borderId="0"/>
    <xf numFmtId="255" fontId="78" fillId="0" borderId="0"/>
    <xf numFmtId="255" fontId="2" fillId="0" borderId="0"/>
    <xf numFmtId="255" fontId="2" fillId="0" borderId="0"/>
    <xf numFmtId="255" fontId="2" fillId="0" borderId="0"/>
    <xf numFmtId="255" fontId="5" fillId="0" borderId="0"/>
    <xf numFmtId="255" fontId="39" fillId="0" borderId="0">
      <alignment vertical="center"/>
    </xf>
    <xf numFmtId="255" fontId="2" fillId="0" borderId="0"/>
    <xf numFmtId="255" fontId="2" fillId="0" borderId="0"/>
    <xf numFmtId="255" fontId="2" fillId="0" borderId="0"/>
    <xf numFmtId="255" fontId="3" fillId="0" borderId="0">
      <alignment vertical="center"/>
    </xf>
    <xf numFmtId="255" fontId="8" fillId="0" borderId="0"/>
    <xf numFmtId="255" fontId="39" fillId="0" borderId="0">
      <alignment vertical="center"/>
    </xf>
    <xf numFmtId="255" fontId="3" fillId="0" borderId="0">
      <alignment vertical="center"/>
    </xf>
    <xf numFmtId="255" fontId="3" fillId="0" borderId="0"/>
    <xf numFmtId="255" fontId="3" fillId="0" borderId="0"/>
    <xf numFmtId="255" fontId="3" fillId="0" borderId="0"/>
    <xf numFmtId="255" fontId="3" fillId="0" borderId="0"/>
    <xf numFmtId="255" fontId="3" fillId="0" borderId="0"/>
    <xf numFmtId="255" fontId="3" fillId="0" borderId="0"/>
    <xf numFmtId="255" fontId="3" fillId="0" borderId="0"/>
    <xf numFmtId="255" fontId="3" fillId="0" borderId="0"/>
    <xf numFmtId="255" fontId="122" fillId="3" borderId="0" applyNumberFormat="0" applyBorder="0" applyAlignment="0" applyProtection="0"/>
    <xf numFmtId="255" fontId="122" fillId="3" borderId="0" applyNumberFormat="0" applyBorder="0" applyAlignment="0" applyProtection="0"/>
    <xf numFmtId="281" fontId="206" fillId="0" borderId="1">
      <alignment vertical="top"/>
    </xf>
    <xf numFmtId="255" fontId="123" fillId="0" borderId="0" applyNumberFormat="0" applyFill="0" applyBorder="0" applyAlignment="0" applyProtection="0"/>
    <xf numFmtId="255" fontId="123" fillId="0" borderId="0" applyNumberFormat="0" applyFill="0" applyBorder="0" applyAlignment="0" applyProtection="0"/>
    <xf numFmtId="255" fontId="20" fillId="48" borderId="25" applyNumberFormat="0" applyFont="0" applyAlignment="0" applyProtection="0"/>
    <xf numFmtId="255" fontId="20" fillId="48" borderId="25" applyNumberFormat="0" applyFont="0" applyAlignment="0" applyProtection="0"/>
    <xf numFmtId="49" fontId="108" fillId="0" borderId="5">
      <alignment horizontal="lef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184" fontId="207" fillId="0" borderId="1"/>
    <xf numFmtId="170" fontId="208" fillId="0" borderId="0" applyFont="0" applyFill="0" applyBorder="0" applyAlignment="0" applyProtection="0"/>
    <xf numFmtId="255" fontId="125" fillId="0" borderId="23" applyNumberFormat="0" applyFill="0" applyAlignment="0" applyProtection="0"/>
    <xf numFmtId="255" fontId="125" fillId="0" borderId="23" applyNumberFormat="0" applyFill="0" applyAlignment="0" applyProtection="0"/>
    <xf numFmtId="255" fontId="138" fillId="0" borderId="0"/>
    <xf numFmtId="255" fontId="13" fillId="0" borderId="0"/>
    <xf numFmtId="255" fontId="12" fillId="0" borderId="0"/>
    <xf numFmtId="255" fontId="12" fillId="0" borderId="0"/>
    <xf numFmtId="255" fontId="15" fillId="0" borderId="0"/>
    <xf numFmtId="255" fontId="15" fillId="0" borderId="0"/>
    <xf numFmtId="255" fontId="138" fillId="0" borderId="0"/>
    <xf numFmtId="255" fontId="13" fillId="0" borderId="0"/>
    <xf numFmtId="255" fontId="12" fillId="0" borderId="0"/>
    <xf numFmtId="255" fontId="138" fillId="0" borderId="0"/>
    <xf numFmtId="255" fontId="12" fillId="0" borderId="0"/>
    <xf numFmtId="255" fontId="13" fillId="0" borderId="0"/>
    <xf numFmtId="255" fontId="13" fillId="0" borderId="0"/>
    <xf numFmtId="255" fontId="127" fillId="0" borderId="0"/>
    <xf numFmtId="255" fontId="13" fillId="0" borderId="0"/>
    <xf numFmtId="255" fontId="13" fillId="0" borderId="0"/>
    <xf numFmtId="255" fontId="13" fillId="0" borderId="0"/>
    <xf numFmtId="255" fontId="13" fillId="0" borderId="0"/>
    <xf numFmtId="255" fontId="15" fillId="0" borderId="0"/>
    <xf numFmtId="255" fontId="138" fillId="0" borderId="0"/>
    <xf numFmtId="255" fontId="13" fillId="0" borderId="0"/>
    <xf numFmtId="255" fontId="12" fillId="0" borderId="0"/>
    <xf numFmtId="255" fontId="24" fillId="0" borderId="0" applyNumberFormat="0" applyFont="0" applyFill="0" applyBorder="0" applyAlignment="0" applyProtection="0">
      <alignment vertical="top"/>
    </xf>
    <xf numFmtId="49" fontId="7" fillId="0" borderId="1" applyNumberFormat="0" applyFill="0" applyAlignment="0" applyProtection="0"/>
    <xf numFmtId="49" fontId="108" fillId="0" borderId="1" applyNumberFormat="0" applyFill="0" applyAlignment="0" applyProtection="0"/>
    <xf numFmtId="255" fontId="128" fillId="0" borderId="0" applyNumberFormat="0" applyFill="0" applyBorder="0" applyAlignment="0" applyProtection="0"/>
    <xf numFmtId="255" fontId="128" fillId="0" borderId="0" applyNumberFormat="0" applyFill="0" applyBorder="0" applyAlignment="0" applyProtection="0"/>
    <xf numFmtId="49" fontId="7" fillId="0" borderId="0"/>
    <xf numFmtId="223" fontId="208" fillId="0" borderId="0" applyFont="0" applyFill="0" applyBorder="0" applyAlignment="0" applyProtection="0"/>
    <xf numFmtId="255" fontId="209" fillId="0" borderId="0" applyFont="0" applyFill="0" applyBorder="0" applyProtection="0">
      <alignment horizontal="right" vertical="top"/>
      <protection locked="0"/>
    </xf>
    <xf numFmtId="223" fontId="210" fillId="0" borderId="8" applyFont="0" applyFill="0" applyBorder="0" applyAlignment="0" applyProtection="0">
      <alignment horizontal="center" vertical="center" wrapText="1"/>
    </xf>
    <xf numFmtId="223" fontId="124"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255" fontId="11" fillId="0" borderId="0">
      <protection locked="0"/>
    </xf>
    <xf numFmtId="255" fontId="11" fillId="0" borderId="0">
      <protection locked="0"/>
    </xf>
    <xf numFmtId="174" fontId="3" fillId="0" borderId="0" applyFont="0" applyFill="0" applyBorder="0" applyAlignment="0" applyProtection="0"/>
    <xf numFmtId="166" fontId="8"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208" fontId="3"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255" fontId="5" fillId="0" borderId="0" applyFont="0" applyFill="0" applyBorder="0" applyAlignment="0" applyProtection="0"/>
    <xf numFmtId="255" fontId="5"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2" fontId="3" fillId="0" borderId="0" applyFont="0" applyFill="0" applyBorder="0" applyAlignment="0" applyProtection="0"/>
    <xf numFmtId="166" fontId="5" fillId="0" borderId="0" applyFont="0" applyFill="0" applyBorder="0" applyAlignment="0" applyProtection="0"/>
    <xf numFmtId="282" fontId="7" fillId="0" borderId="0" applyFill="0" applyBorder="0" applyAlignment="0" applyProtection="0"/>
    <xf numFmtId="282" fontId="7" fillId="0" borderId="0" applyFill="0" applyBorder="0" applyAlignment="0" applyProtection="0"/>
    <xf numFmtId="282" fontId="7" fillId="0" borderId="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282" fontId="7" fillId="0" borderId="0" applyFill="0" applyBorder="0" applyAlignment="0" applyProtection="0"/>
    <xf numFmtId="283" fontId="120"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7" fontId="3" fillId="0" borderId="0" applyFont="0" applyFill="0" applyBorder="0" applyAlignment="0" applyProtection="0"/>
    <xf numFmtId="165" fontId="8" fillId="0" borderId="0" applyFont="0" applyFill="0" applyBorder="0" applyAlignment="0" applyProtection="0"/>
    <xf numFmtId="166" fontId="5" fillId="0" borderId="0" applyFont="0" applyFill="0" applyBorder="0" applyAlignment="0" applyProtection="0"/>
    <xf numFmtId="176" fontId="3"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5" fillId="0" borderId="0" applyFont="0" applyFill="0" applyBorder="0" applyAlignment="0" applyProtection="0"/>
    <xf numFmtId="166" fontId="5"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222" fontId="2" fillId="0" borderId="0" applyFont="0" applyFill="0" applyBorder="0" applyAlignment="0" applyProtection="0"/>
    <xf numFmtId="222"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6" fontId="20" fillId="0" borderId="0" applyFont="0" applyFill="0" applyBorder="0" applyAlignment="0" applyProtection="0"/>
    <xf numFmtId="197" fontId="3" fillId="0" borderId="0" applyFont="0" applyFill="0" applyBorder="0" applyAlignment="0" applyProtection="0"/>
    <xf numFmtId="166" fontId="121" fillId="0" borderId="0" applyFont="0" applyFill="0" applyBorder="0" applyAlignment="0" applyProtection="0"/>
    <xf numFmtId="220" fontId="2" fillId="0" borderId="0" applyFont="0" applyFill="0" applyBorder="0" applyAlignment="0" applyProtection="0"/>
    <xf numFmtId="220" fontId="2" fillId="0" borderId="0" applyFont="0" applyFill="0" applyBorder="0" applyAlignment="0" applyProtection="0"/>
    <xf numFmtId="220" fontId="2" fillId="0" borderId="0" applyFont="0" applyFill="0" applyBorder="0" applyAlignment="0" applyProtection="0"/>
    <xf numFmtId="220" fontId="2" fillId="0" borderId="0" applyFont="0" applyFill="0" applyBorder="0" applyAlignment="0" applyProtection="0"/>
    <xf numFmtId="22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20" fontId="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8" fillId="0" borderId="0" applyFont="0" applyFill="0" applyBorder="0" applyAlignment="0" applyProtection="0"/>
    <xf numFmtId="166" fontId="121" fillId="0" borderId="0" applyFont="0" applyFill="0" applyBorder="0" applyAlignment="0" applyProtection="0"/>
    <xf numFmtId="166" fontId="121" fillId="0" borderId="0" applyFont="0" applyFill="0" applyBorder="0" applyAlignment="0" applyProtection="0"/>
    <xf numFmtId="197" fontId="3" fillId="0" borderId="0" applyFont="0" applyFill="0" applyBorder="0" applyAlignment="0" applyProtection="0"/>
    <xf numFmtId="166" fontId="121" fillId="0" borderId="0" applyFont="0" applyFill="0" applyBorder="0" applyAlignment="0" applyProtection="0"/>
    <xf numFmtId="166" fontId="121" fillId="0" borderId="0" applyFont="0" applyFill="0" applyBorder="0" applyAlignment="0" applyProtection="0"/>
    <xf numFmtId="166" fontId="12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255" fontId="131" fillId="4" borderId="0" applyNumberFormat="0" applyBorder="0" applyAlignment="0" applyProtection="0"/>
    <xf numFmtId="255" fontId="131" fillId="4" borderId="0" applyNumberFormat="0" applyBorder="0" applyAlignment="0" applyProtection="0"/>
    <xf numFmtId="4" fontId="3" fillId="0" borderId="24"/>
    <xf numFmtId="37" fontId="8" fillId="0" borderId="0" applyFont="0" applyBorder="0" applyAlignment="0" applyProtection="0"/>
    <xf numFmtId="173" fontId="16" fillId="0" borderId="0">
      <protection locked="0"/>
    </xf>
    <xf numFmtId="173" fontId="17" fillId="0" borderId="0">
      <protection locked="0"/>
    </xf>
    <xf numFmtId="255" fontId="140" fillId="0" borderId="0">
      <protection locked="0"/>
    </xf>
    <xf numFmtId="49" fontId="211" fillId="0" borderId="1">
      <alignment horizontal="center" vertical="center" wrapText="1"/>
    </xf>
    <xf numFmtId="49" fontId="212" fillId="0" borderId="1" applyNumberFormat="0" applyFill="0" applyAlignment="0" applyProtection="0"/>
    <xf numFmtId="255" fontId="213" fillId="0" borderId="0"/>
    <xf numFmtId="176" fontId="2"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220" fontId="2" fillId="0" borderId="0" applyFont="0" applyFill="0" applyBorder="0" applyAlignment="0" applyProtection="0"/>
    <xf numFmtId="255" fontId="5" fillId="0" borderId="0"/>
    <xf numFmtId="166" fontId="2" fillId="0" borderId="0" applyFont="0" applyFill="0" applyBorder="0" applyAlignment="0" applyProtection="0"/>
    <xf numFmtId="166" fontId="2" fillId="0" borderId="0" applyFont="0" applyFill="0" applyBorder="0" applyAlignment="0" applyProtection="0"/>
    <xf numFmtId="255" fontId="3" fillId="0" borderId="0"/>
    <xf numFmtId="255" fontId="3" fillId="0" borderId="0"/>
    <xf numFmtId="255" fontId="3" fillId="0" borderId="0"/>
    <xf numFmtId="255" fontId="3" fillId="0" borderId="0"/>
    <xf numFmtId="166" fontId="2" fillId="0" borderId="0" applyFont="0" applyFill="0" applyBorder="0" applyAlignment="0" applyProtection="0"/>
    <xf numFmtId="255" fontId="3" fillId="0" borderId="0"/>
    <xf numFmtId="166"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121" fillId="0" borderId="0"/>
    <xf numFmtId="0" fontId="121" fillId="0" borderId="0"/>
    <xf numFmtId="0" fontId="121" fillId="0" borderId="0"/>
    <xf numFmtId="0" fontId="121" fillId="0" borderId="0"/>
    <xf numFmtId="0" fontId="2" fillId="0" borderId="0"/>
    <xf numFmtId="0" fontId="1" fillId="0" borderId="0"/>
    <xf numFmtId="0" fontId="3" fillId="0" borderId="0"/>
    <xf numFmtId="0" fontId="4" fillId="0" borderId="0">
      <alignment horizontal="left" vertical="top"/>
    </xf>
    <xf numFmtId="0" fontId="5" fillId="0" borderId="0"/>
    <xf numFmtId="0" fontId="7" fillId="0" borderId="0"/>
    <xf numFmtId="0" fontId="8" fillId="0" borderId="0"/>
    <xf numFmtId="0" fontId="7" fillId="0" borderId="0"/>
    <xf numFmtId="0" fontId="2" fillId="0" borderId="0"/>
    <xf numFmtId="0" fontId="9" fillId="0" borderId="0" applyNumberFormat="0" applyFill="0" applyBorder="0" applyAlignment="0" applyProtection="0"/>
    <xf numFmtId="0" fontId="1" fillId="0" borderId="0"/>
    <xf numFmtId="0" fontId="16" fillId="0" borderId="10">
      <protection locked="0"/>
    </xf>
    <xf numFmtId="0" fontId="8" fillId="0" borderId="0"/>
    <xf numFmtId="0" fontId="17" fillId="0" borderId="0">
      <protection locked="0"/>
    </xf>
    <xf numFmtId="0" fontId="16" fillId="0" borderId="0">
      <protection locked="0"/>
    </xf>
    <xf numFmtId="0" fontId="5" fillId="0" borderId="0"/>
    <xf numFmtId="0" fontId="3" fillId="0" borderId="0"/>
    <xf numFmtId="0" fontId="10" fillId="0" borderId="0"/>
    <xf numFmtId="0" fontId="11" fillId="0" borderId="0">
      <protection locked="0"/>
    </xf>
    <xf numFmtId="0" fontId="11" fillId="0" borderId="0">
      <protection locked="0"/>
    </xf>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7" fillId="0" borderId="0"/>
    <xf numFmtId="0" fontId="14" fillId="0" borderId="0"/>
    <xf numFmtId="0" fontId="15" fillId="0" borderId="0"/>
    <xf numFmtId="0" fontId="12" fillId="0" borderId="0"/>
    <xf numFmtId="0" fontId="15" fillId="0" borderId="0"/>
    <xf numFmtId="0" fontId="7" fillId="0" borderId="0"/>
    <xf numFmtId="0" fontId="13" fillId="0" borderId="0"/>
    <xf numFmtId="0" fontId="15" fillId="0" borderId="0"/>
    <xf numFmtId="0" fontId="3"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3" fillId="0" borderId="0"/>
    <xf numFmtId="0" fontId="13" fillId="0" borderId="0"/>
    <xf numFmtId="0" fontId="15" fillId="0" borderId="0"/>
    <xf numFmtId="0" fontId="7"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3" fillId="0" borderId="0"/>
    <xf numFmtId="0" fontId="7" fillId="0" borderId="0"/>
    <xf numFmtId="0" fontId="12"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5" fillId="0" borderId="0"/>
    <xf numFmtId="0" fontId="13" fillId="0" borderId="0"/>
    <xf numFmtId="0" fontId="13" fillId="0" borderId="0"/>
    <xf numFmtId="0" fontId="15" fillId="0" borderId="0"/>
    <xf numFmtId="0" fontId="12" fillId="0" borderId="0"/>
    <xf numFmtId="0" fontId="15" fillId="0" borderId="0"/>
    <xf numFmtId="0" fontId="13" fillId="0" borderId="0"/>
    <xf numFmtId="0" fontId="13" fillId="0" borderId="0"/>
    <xf numFmtId="0" fontId="13" fillId="0" borderId="0"/>
    <xf numFmtId="0" fontId="7" fillId="0" borderId="0"/>
    <xf numFmtId="0" fontId="12" fillId="0" borderId="0"/>
    <xf numFmtId="0" fontId="15" fillId="0" borderId="0"/>
    <xf numFmtId="0" fontId="7" fillId="0" borderId="0"/>
    <xf numFmtId="0" fontId="13" fillId="0" borderId="0"/>
    <xf numFmtId="0" fontId="13" fillId="0" borderId="0"/>
    <xf numFmtId="0" fontId="12" fillId="0" borderId="0"/>
    <xf numFmtId="0" fontId="1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2" fillId="0" borderId="0"/>
    <xf numFmtId="0" fontId="12" fillId="0" borderId="0"/>
    <xf numFmtId="0" fontId="10" fillId="0" borderId="0"/>
    <xf numFmtId="0" fontId="10" fillId="0" borderId="0"/>
    <xf numFmtId="0" fontId="12" fillId="0" borderId="0"/>
    <xf numFmtId="0" fontId="13" fillId="0" borderId="0"/>
    <xf numFmtId="0" fontId="13" fillId="0" borderId="0"/>
    <xf numFmtId="0" fontId="7" fillId="0" borderId="0"/>
    <xf numFmtId="0" fontId="13" fillId="0" borderId="0"/>
    <xf numFmtId="0" fontId="13" fillId="0" borderId="0"/>
    <xf numFmtId="0" fontId="12" fillId="0" borderId="0"/>
    <xf numFmtId="0" fontId="12" fillId="0" borderId="0"/>
    <xf numFmtId="0" fontId="15" fillId="0" borderId="0"/>
    <xf numFmtId="0" fontId="13" fillId="0" borderId="0"/>
    <xf numFmtId="0" fontId="3" fillId="0" borderId="0"/>
    <xf numFmtId="0" fontId="13" fillId="0" borderId="0"/>
    <xf numFmtId="0" fontId="15" fillId="0" borderId="0"/>
    <xf numFmtId="0" fontId="12" fillId="0" borderId="0"/>
    <xf numFmtId="0" fontId="13" fillId="0" borderId="0"/>
    <xf numFmtId="0" fontId="15" fillId="0" borderId="0"/>
    <xf numFmtId="0" fontId="12" fillId="0" borderId="0"/>
    <xf numFmtId="0" fontId="7" fillId="0" borderId="0"/>
    <xf numFmtId="0" fontId="7" fillId="0" borderId="0"/>
    <xf numFmtId="0" fontId="13" fillId="0" borderId="0"/>
    <xf numFmtId="0" fontId="12" fillId="0" borderId="0"/>
    <xf numFmtId="0" fontId="15" fillId="0" borderId="0"/>
    <xf numFmtId="0" fontId="13" fillId="0" borderId="0"/>
    <xf numFmtId="0" fontId="15" fillId="0" borderId="0"/>
    <xf numFmtId="0" fontId="3" fillId="0" borderId="0"/>
    <xf numFmtId="0" fontId="12" fillId="0" borderId="0"/>
    <xf numFmtId="0" fontId="15" fillId="0" borderId="0"/>
    <xf numFmtId="0" fontId="12" fillId="0" borderId="0"/>
    <xf numFmtId="0" fontId="12" fillId="0" borderId="0"/>
    <xf numFmtId="0" fontId="12" fillId="0" borderId="0"/>
    <xf numFmtId="0" fontId="12" fillId="0" borderId="0"/>
    <xf numFmtId="0" fontId="12" fillId="0" borderId="0"/>
    <xf numFmtId="0" fontId="7" fillId="0" borderId="0"/>
    <xf numFmtId="0" fontId="13" fillId="0" borderId="0"/>
    <xf numFmtId="0" fontId="3" fillId="0" borderId="0"/>
    <xf numFmtId="0" fontId="3" fillId="0" borderId="0"/>
    <xf numFmtId="0" fontId="3" fillId="0" borderId="0"/>
    <xf numFmtId="0" fontId="12" fillId="0" borderId="0"/>
    <xf numFmtId="0" fontId="15" fillId="0" borderId="0"/>
    <xf numFmtId="0" fontId="7"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5" fillId="0" borderId="0"/>
    <xf numFmtId="0" fontId="12" fillId="0" borderId="0"/>
    <xf numFmtId="0" fontId="13" fillId="0" borderId="0"/>
    <xf numFmtId="0" fontId="12" fillId="0" borderId="0"/>
    <xf numFmtId="0" fontId="12" fillId="0" borderId="0"/>
    <xf numFmtId="0" fontId="13" fillId="0" borderId="0"/>
    <xf numFmtId="0" fontId="13" fillId="0" borderId="0"/>
    <xf numFmtId="0"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5" fillId="0" borderId="0"/>
    <xf numFmtId="0" fontId="13" fillId="0" borderId="0"/>
    <xf numFmtId="0" fontId="13" fillId="0" borderId="0"/>
    <xf numFmtId="0" fontId="13" fillId="0" borderId="0"/>
    <xf numFmtId="0" fontId="12" fillId="0" borderId="0"/>
    <xf numFmtId="0" fontId="13" fillId="0" borderId="0"/>
    <xf numFmtId="0" fontId="15" fillId="0" borderId="0"/>
    <xf numFmtId="0" fontId="12" fillId="0" borderId="0"/>
    <xf numFmtId="0" fontId="15" fillId="0" borderId="0"/>
    <xf numFmtId="0" fontId="3" fillId="0" borderId="0"/>
    <xf numFmtId="0" fontId="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5" fillId="0" borderId="0"/>
    <xf numFmtId="0" fontId="13" fillId="0" borderId="0"/>
    <xf numFmtId="0" fontId="12" fillId="0" borderId="0"/>
    <xf numFmtId="0" fontId="13" fillId="0" borderId="0"/>
    <xf numFmtId="0" fontId="12" fillId="0" borderId="0"/>
    <xf numFmtId="0" fontId="15" fillId="0" borderId="0"/>
    <xf numFmtId="0" fontId="3" fillId="0" borderId="0"/>
    <xf numFmtId="0" fontId="12" fillId="0" borderId="0"/>
    <xf numFmtId="0" fontId="3" fillId="0" borderId="0"/>
    <xf numFmtId="0" fontId="15" fillId="0" borderId="0"/>
    <xf numFmtId="0" fontId="12" fillId="0" borderId="0"/>
    <xf numFmtId="0" fontId="3" fillId="0" borderId="0"/>
    <xf numFmtId="0" fontId="12" fillId="0" borderId="0"/>
    <xf numFmtId="0" fontId="13" fillId="0" borderId="0"/>
    <xf numFmtId="0" fontId="13" fillId="0" borderId="0"/>
    <xf numFmtId="0" fontId="13" fillId="0" borderId="0"/>
    <xf numFmtId="0" fontId="15" fillId="0" borderId="0"/>
    <xf numFmtId="0" fontId="12" fillId="0" borderId="0"/>
    <xf numFmtId="0" fontId="15" fillId="0" borderId="0"/>
    <xf numFmtId="0" fontId="13" fillId="0" borderId="0"/>
    <xf numFmtId="0" fontId="15" fillId="0" borderId="0"/>
    <xf numFmtId="0" fontId="13" fillId="0" borderId="0"/>
    <xf numFmtId="0" fontId="13" fillId="0" borderId="0"/>
    <xf numFmtId="0" fontId="13" fillId="0" borderId="0"/>
    <xf numFmtId="0" fontId="15" fillId="0" borderId="0"/>
    <xf numFmtId="0" fontId="7" fillId="0" borderId="0"/>
    <xf numFmtId="0" fontId="13" fillId="0" borderId="0"/>
    <xf numFmtId="0" fontId="13" fillId="0" borderId="0"/>
    <xf numFmtId="0" fontId="13" fillId="0" borderId="0"/>
    <xf numFmtId="0" fontId="13"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10">
      <protection locked="0"/>
    </xf>
    <xf numFmtId="0" fontId="16" fillId="0" borderId="10">
      <protection locked="0"/>
    </xf>
    <xf numFmtId="0" fontId="16" fillId="0" borderId="10">
      <protection locked="0"/>
    </xf>
    <xf numFmtId="0" fontId="3" fillId="0" borderId="0"/>
    <xf numFmtId="0" fontId="18" fillId="0" borderId="0">
      <protection locked="0"/>
    </xf>
    <xf numFmtId="0" fontId="18" fillId="0" borderId="0">
      <protection locked="0"/>
    </xf>
    <xf numFmtId="0" fontId="18" fillId="0" borderId="0">
      <protection locked="0"/>
    </xf>
    <xf numFmtId="0" fontId="18" fillId="0" borderId="0">
      <protection locked="0"/>
    </xf>
    <xf numFmtId="0" fontId="17" fillId="0" borderId="10">
      <protection locked="0"/>
    </xf>
    <xf numFmtId="0" fontId="17"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1" fillId="0" borderId="0">
      <protection locked="0"/>
    </xf>
    <xf numFmtId="0" fontId="11" fillId="0" borderId="0">
      <protection locked="0"/>
    </xf>
    <xf numFmtId="0" fontId="16" fillId="0" borderId="0">
      <protection locked="0"/>
    </xf>
    <xf numFmtId="0" fontId="5" fillId="2" borderId="0" applyNumberFormat="0" applyBorder="0" applyAlignment="0" applyProtection="0"/>
    <xf numFmtId="0" fontId="19"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19"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19"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19"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19"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19" fillId="7" borderId="0" applyNumberFormat="0" applyBorder="0" applyAlignment="0" applyProtection="0"/>
    <xf numFmtId="0" fontId="5" fillId="7"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5" fillId="9" borderId="0" applyNumberFormat="0" applyBorder="0" applyAlignment="0" applyProtection="0"/>
    <xf numFmtId="0" fontId="19"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19"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19" fillId="11"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19"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19" fillId="9"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19" fillId="12" borderId="0" applyNumberFormat="0" applyBorder="0" applyAlignment="0" applyProtection="0"/>
    <xf numFmtId="0" fontId="5"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xf numFmtId="0" fontId="21" fillId="11" borderId="0" applyNumberFormat="0" applyBorder="0" applyAlignment="0" applyProtection="0"/>
    <xf numFmtId="0" fontId="22" fillId="11"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1" fillId="16" borderId="0" applyNumberFormat="0" applyBorder="0" applyAlignment="0" applyProtection="0"/>
    <xf numFmtId="0" fontId="22" fillId="16"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16" fillId="0" borderId="0">
      <protection locked="0"/>
    </xf>
    <xf numFmtId="0" fontId="16" fillId="0" borderId="0">
      <protection locked="0"/>
    </xf>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3"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1" fillId="26"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1" fillId="1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1" fillId="1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1" fillId="1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1" fillId="2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1"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1" fillId="33"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5" fillId="0" borderId="0" applyNumberFormat="0" applyFill="0" applyBorder="0" applyAlignment="0" applyProtection="0">
      <alignment vertical="top"/>
      <protection locked="0"/>
    </xf>
    <xf numFmtId="0" fontId="26" fillId="3" borderId="0" applyNumberFormat="0" applyBorder="0" applyAlignment="0" applyProtection="0"/>
    <xf numFmtId="0" fontId="27" fillId="3" borderId="0" applyNumberFormat="0" applyBorder="0" applyAlignment="0" applyProtection="0"/>
    <xf numFmtId="0" fontId="28" fillId="26" borderId="0"/>
    <xf numFmtId="0" fontId="28" fillId="26" borderId="0"/>
    <xf numFmtId="0" fontId="28" fillId="26" borderId="0"/>
    <xf numFmtId="0" fontId="28" fillId="26" borderId="0"/>
    <xf numFmtId="0" fontId="28" fillId="26" borderId="0"/>
    <xf numFmtId="0" fontId="28" fillId="26" borderId="0"/>
    <xf numFmtId="0" fontId="29" fillId="26" borderId="0"/>
    <xf numFmtId="0" fontId="8" fillId="26" borderId="0"/>
    <xf numFmtId="0" fontId="30" fillId="0" borderId="0" applyFill="0" applyBorder="0" applyAlignment="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34" fillId="8" borderId="11" applyNumberFormat="0" applyAlignment="0" applyProtection="0"/>
    <xf numFmtId="0" fontId="35" fillId="8" borderId="11" applyNumberFormat="0" applyAlignment="0" applyProtection="0"/>
    <xf numFmtId="0" fontId="16" fillId="0" borderId="0">
      <protection locked="0"/>
    </xf>
    <xf numFmtId="0" fontId="36" fillId="35" borderId="13" applyNumberFormat="0" applyAlignment="0" applyProtection="0"/>
    <xf numFmtId="0" fontId="37" fillId="35" borderId="13" applyNumberFormat="0" applyAlignment="0" applyProtection="0"/>
    <xf numFmtId="0" fontId="38" fillId="0" borderId="1">
      <alignment horizontal="left" wrapText="1"/>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28" fillId="25" borderId="0"/>
    <xf numFmtId="0" fontId="28" fillId="25" borderId="0"/>
    <xf numFmtId="0" fontId="28" fillId="25" borderId="0"/>
    <xf numFmtId="0" fontId="28" fillId="25" borderId="0"/>
    <xf numFmtId="0" fontId="28" fillId="25" borderId="0"/>
    <xf numFmtId="0" fontId="28" fillId="25" borderId="0"/>
    <xf numFmtId="0" fontId="29" fillId="37" borderId="0"/>
    <xf numFmtId="0" fontId="8" fillId="37" borderId="0"/>
    <xf numFmtId="284" fontId="3" fillId="38" borderId="0" applyFont="0" applyFill="0" applyBorder="0" applyAlignment="0" applyProtection="0"/>
    <xf numFmtId="0" fontId="16" fillId="0" borderId="0">
      <protection locked="0"/>
    </xf>
    <xf numFmtId="285" fontId="3" fillId="38" borderId="0" applyFont="0" applyFill="0" applyBorder="0" applyAlignment="0" applyProtection="0"/>
    <xf numFmtId="0" fontId="16" fillId="0" borderId="0">
      <protection locked="0"/>
    </xf>
    <xf numFmtId="0" fontId="16" fillId="0" borderId="0">
      <protection locked="0"/>
    </xf>
    <xf numFmtId="0" fontId="43" fillId="0" borderId="0" applyNumberFormat="0" applyFill="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45" fillId="0" borderId="0" applyNumberFormat="0" applyFill="0" applyBorder="0" applyAlignment="0" applyProtection="0"/>
    <xf numFmtId="0" fontId="46" fillId="0" borderId="0" applyNumberForma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50" fillId="4" borderId="0" applyNumberFormat="0" applyBorder="0" applyAlignment="0" applyProtection="0"/>
    <xf numFmtId="0" fontId="51" fillId="4" borderId="0" applyNumberFormat="0" applyBorder="0" applyAlignment="0" applyProtection="0"/>
    <xf numFmtId="0" fontId="16" fillId="0" borderId="0">
      <protection locked="0"/>
    </xf>
    <xf numFmtId="0" fontId="53" fillId="0" borderId="17" applyNumberFormat="0" applyAlignment="0" applyProtection="0">
      <alignment horizontal="left" vertical="center"/>
    </xf>
    <xf numFmtId="0" fontId="53" fillId="0" borderId="2">
      <alignment horizontal="left" vertical="center"/>
    </xf>
    <xf numFmtId="0" fontId="16" fillId="0" borderId="0">
      <protection locked="0"/>
    </xf>
    <xf numFmtId="0" fontId="54" fillId="0" borderId="19" applyNumberFormat="0" applyFill="0" applyAlignment="0" applyProtection="0"/>
    <xf numFmtId="0" fontId="55" fillId="36" borderId="0" applyNumberFormat="0" applyFill="0" applyBorder="0" applyAlignment="0" applyProtection="0"/>
    <xf numFmtId="0" fontId="56" fillId="0" borderId="20" applyNumberFormat="0" applyFill="0" applyAlignment="0" applyProtection="0"/>
    <xf numFmtId="0" fontId="57" fillId="36" borderId="0" applyNumberFormat="0" applyFill="0" applyBorder="0" applyAlignment="0" applyProtection="0"/>
    <xf numFmtId="0" fontId="58" fillId="0" borderId="21" applyNumberFormat="0" applyFill="0" applyAlignment="0" applyProtection="0"/>
    <xf numFmtId="0" fontId="59" fillId="0" borderId="21"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6" fillId="0" borderId="0">
      <protection locked="0"/>
    </xf>
    <xf numFmtId="0" fontId="17" fillId="0" borderId="0">
      <protection locked="0"/>
    </xf>
    <xf numFmtId="0" fontId="16" fillId="0" borderId="0">
      <protection locked="0"/>
    </xf>
    <xf numFmtId="0" fontId="62" fillId="0" borderId="0" applyNumberFormat="0" applyFill="0" applyBorder="0" applyAlignment="0" applyProtection="0">
      <alignment vertical="top"/>
      <protection locked="0"/>
    </xf>
    <xf numFmtId="0" fontId="63" fillId="0" borderId="0">
      <alignment vertical="center"/>
    </xf>
    <xf numFmtId="0" fontId="16" fillId="0" borderId="0">
      <protection locked="0"/>
    </xf>
    <xf numFmtId="0" fontId="16" fillId="0" borderId="0">
      <protection locked="0"/>
    </xf>
    <xf numFmtId="0" fontId="65" fillId="0" borderId="0" applyProtection="0">
      <alignment vertical="center"/>
      <protection locked="0"/>
    </xf>
    <xf numFmtId="0" fontId="66" fillId="0" borderId="0" applyProtection="0">
      <alignment vertical="center"/>
      <protection locked="0"/>
    </xf>
    <xf numFmtId="0" fontId="65" fillId="0" borderId="0" applyNumberFormat="0" applyProtection="0">
      <alignment vertical="top"/>
      <protection locked="0"/>
    </xf>
    <xf numFmtId="0" fontId="66" fillId="0" borderId="0" applyNumberFormat="0" applyProtection="0">
      <alignment vertical="top"/>
      <protection locked="0"/>
    </xf>
    <xf numFmtId="0" fontId="67" fillId="0" borderId="22" applyAlignment="0"/>
    <xf numFmtId="0" fontId="68" fillId="0" borderId="22" applyAlignment="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69" fillId="0" borderId="23" applyNumberFormat="0" applyFill="0" applyAlignment="0" applyProtection="0"/>
    <xf numFmtId="0" fontId="70" fillId="0" borderId="23" applyNumberFormat="0" applyFill="0" applyAlignment="0" applyProtection="0"/>
    <xf numFmtId="0" fontId="8" fillId="0" borderId="24" applyNumberFormat="0" applyFont="0" applyFill="0" applyAlignment="0" applyProtection="0"/>
    <xf numFmtId="0" fontId="16" fillId="0" borderId="0">
      <protection locked="0"/>
    </xf>
    <xf numFmtId="0" fontId="71" fillId="42" borderId="0" applyNumberFormat="0" applyBorder="0" applyAlignment="0" applyProtection="0"/>
    <xf numFmtId="0" fontId="72" fillId="42" borderId="0" applyNumberFormat="0" applyBorder="0" applyAlignment="0" applyProtection="0"/>
    <xf numFmtId="0" fontId="16" fillId="0" borderId="0">
      <protection locked="0"/>
    </xf>
    <xf numFmtId="0" fontId="3" fillId="0" borderId="0"/>
    <xf numFmtId="0" fontId="3" fillId="0" borderId="0"/>
    <xf numFmtId="0" fontId="73" fillId="0" borderId="0"/>
    <xf numFmtId="0" fontId="2" fillId="0" borderId="0"/>
    <xf numFmtId="0" fontId="74" fillId="0" borderId="0"/>
    <xf numFmtId="0" fontId="75" fillId="0" borderId="0"/>
    <xf numFmtId="0" fontId="5" fillId="48" borderId="25" applyNumberFormat="0" applyFont="0" applyAlignment="0" applyProtection="0"/>
    <xf numFmtId="0" fontId="19" fillId="48" borderId="25" applyNumberFormat="0" applyFont="0" applyAlignment="0" applyProtection="0"/>
    <xf numFmtId="0" fontId="5" fillId="48" borderId="25" applyNumberFormat="0" applyFont="0" applyAlignment="0" applyProtection="0"/>
    <xf numFmtId="0" fontId="17" fillId="0" borderId="0">
      <protection locked="0"/>
    </xf>
    <xf numFmtId="0" fontId="16" fillId="0" borderId="0">
      <protection locked="0"/>
    </xf>
    <xf numFmtId="0" fontId="16" fillId="0" borderId="0">
      <protection locked="0"/>
    </xf>
    <xf numFmtId="0" fontId="39" fillId="0" borderId="0"/>
    <xf numFmtId="0" fontId="16" fillId="0" borderId="0">
      <protection locked="0"/>
    </xf>
    <xf numFmtId="0" fontId="16" fillId="0" borderId="0">
      <protection locked="0"/>
    </xf>
    <xf numFmtId="0" fontId="76" fillId="8" borderId="26" applyNumberFormat="0" applyAlignment="0" applyProtection="0"/>
    <xf numFmtId="0" fontId="77" fillId="8" borderId="26" applyNumberFormat="0" applyAlignment="0" applyProtection="0"/>
    <xf numFmtId="0" fontId="78" fillId="36" borderId="0" applyFill="0" applyBorder="0" applyProtection="0">
      <alignment horizontal="center"/>
    </xf>
    <xf numFmtId="0" fontId="79" fillId="0" borderId="0"/>
    <xf numFmtId="0" fontId="80" fillId="38"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10">
      <protection locked="0"/>
    </xf>
    <xf numFmtId="0" fontId="17" fillId="0" borderId="10">
      <protection locked="0"/>
    </xf>
    <xf numFmtId="0" fontId="17"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6" fillId="0" borderId="0">
      <protection locked="0"/>
    </xf>
    <xf numFmtId="0" fontId="79" fillId="0" borderId="0"/>
    <xf numFmtId="0" fontId="81" fillId="0" borderId="0" applyProtection="0"/>
    <xf numFmtId="0" fontId="16" fillId="0" borderId="1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3" fillId="49" borderId="26" applyNumberFormat="0" applyProtection="0">
      <alignment horizontal="left" vertical="center" indent="1"/>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3" fillId="49" borderId="26" applyNumberFormat="0" applyProtection="0">
      <alignment horizontal="left" vertical="center" indent="1"/>
    </xf>
    <xf numFmtId="0" fontId="16" fillId="0" borderId="0">
      <protection locked="0"/>
    </xf>
    <xf numFmtId="0" fontId="16" fillId="0" borderId="10">
      <protection locked="0"/>
    </xf>
    <xf numFmtId="0" fontId="3" fillId="62" borderId="26" applyNumberFormat="0" applyProtection="0">
      <alignment horizontal="left" vertical="center" indent="1"/>
    </xf>
    <xf numFmtId="0" fontId="3" fillId="62" borderId="26" applyNumberFormat="0" applyProtection="0">
      <alignment horizontal="left" vertical="center" indent="1"/>
    </xf>
    <xf numFmtId="0" fontId="3" fillId="63" borderId="26" applyNumberFormat="0" applyProtection="0">
      <alignment horizontal="left" vertical="center" indent="1"/>
    </xf>
    <xf numFmtId="0" fontId="3" fillId="63" borderId="26" applyNumberFormat="0" applyProtection="0">
      <alignment horizontal="left" vertical="center" indent="1"/>
    </xf>
    <xf numFmtId="0" fontId="3" fillId="44" borderId="26" applyNumberFormat="0" applyProtection="0">
      <alignment horizontal="left" vertical="center" indent="1"/>
    </xf>
    <xf numFmtId="0" fontId="3" fillId="44" borderId="26" applyNumberFormat="0" applyProtection="0">
      <alignment horizontal="left" vertical="center" indent="1"/>
    </xf>
    <xf numFmtId="0" fontId="3" fillId="49" borderId="26" applyNumberFormat="0" applyProtection="0">
      <alignment horizontal="left" vertical="center" indent="1"/>
    </xf>
    <xf numFmtId="0" fontId="3" fillId="49" borderId="26" applyNumberFormat="0" applyProtection="0">
      <alignment horizontal="left" vertical="center" indent="1"/>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3" fillId="49" borderId="26" applyNumberFormat="0" applyProtection="0">
      <alignment horizontal="left" vertical="center" indent="1"/>
    </xf>
    <xf numFmtId="0" fontId="3" fillId="49" borderId="26" applyNumberFormat="0" applyProtection="0">
      <alignment horizontal="left" vertical="center" indent="1"/>
    </xf>
    <xf numFmtId="0" fontId="86" fillId="0" borderId="0"/>
    <xf numFmtId="0" fontId="16" fillId="0" borderId="0">
      <protection locked="0"/>
    </xf>
    <xf numFmtId="0" fontId="88" fillId="0" borderId="0"/>
    <xf numFmtId="0" fontId="16" fillId="0" borderId="10">
      <protection locked="0"/>
    </xf>
    <xf numFmtId="0" fontId="16" fillId="0" borderId="0">
      <protection locked="0"/>
    </xf>
    <xf numFmtId="0" fontId="90" fillId="0" borderId="0" applyNumberFormat="0" applyFill="0" applyBorder="0" applyAlignment="0" applyProtection="0"/>
    <xf numFmtId="0" fontId="16" fillId="0" borderId="10">
      <protection locked="0"/>
    </xf>
    <xf numFmtId="0" fontId="89" fillId="0" borderId="0"/>
    <xf numFmtId="0" fontId="16" fillId="0" borderId="0">
      <protection locked="0"/>
    </xf>
    <xf numFmtId="0" fontId="16" fillId="0" borderId="10">
      <protection locked="0"/>
    </xf>
    <xf numFmtId="0" fontId="94" fillId="0" borderId="0"/>
    <xf numFmtId="0" fontId="16" fillId="0" borderId="0">
      <protection locked="0"/>
    </xf>
    <xf numFmtId="0" fontId="13" fillId="0" borderId="0"/>
    <xf numFmtId="0" fontId="15" fillId="0" borderId="0"/>
    <xf numFmtId="0" fontId="24" fillId="0" borderId="0" applyNumberFormat="0" applyFont="0" applyFill="0" applyBorder="0" applyAlignment="0" applyProtection="0">
      <alignment vertical="top"/>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96" fillId="0" borderId="0" applyFill="0" applyBorder="0" applyProtection="0">
      <alignment horizontal="left" vertical="top"/>
    </xf>
    <xf numFmtId="0" fontId="97" fillId="0" borderId="0" applyNumberFormat="0" applyFill="0" applyBorder="0" applyAlignment="0" applyProtection="0"/>
    <xf numFmtId="0" fontId="98" fillId="0" borderId="0" applyNumberFormat="0" applyFill="0" applyBorder="0" applyAlignment="0" applyProtection="0"/>
    <xf numFmtId="0" fontId="16" fillId="0" borderId="10">
      <protection locked="0"/>
    </xf>
    <xf numFmtId="0" fontId="44" fillId="0" borderId="28" applyNumberFormat="0" applyFill="0" applyAlignment="0" applyProtection="0"/>
    <xf numFmtId="0" fontId="3" fillId="36" borderId="29" applyNumberFormat="0" applyFont="0" applyFill="0" applyAlignment="0" applyProtection="0"/>
    <xf numFmtId="0" fontId="99" fillId="0" borderId="0"/>
    <xf numFmtId="0" fontId="99" fillId="0" borderId="0"/>
    <xf numFmtId="0" fontId="16" fillId="0" borderId="0">
      <protection locked="0"/>
    </xf>
    <xf numFmtId="0" fontId="16" fillId="0" borderId="10">
      <protection locked="0"/>
    </xf>
    <xf numFmtId="0" fontId="99" fillId="0" borderId="0"/>
    <xf numFmtId="0" fontId="100" fillId="0" borderId="0" applyNumberFormat="0" applyFill="0" applyBorder="0" applyAlignment="0" applyProtection="0"/>
    <xf numFmtId="0" fontId="101" fillId="0" borderId="0" applyNumberFormat="0" applyFill="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16" fillId="0" borderId="0">
      <protection locked="0"/>
    </xf>
    <xf numFmtId="0" fontId="102" fillId="8" borderId="11" applyNumberFormat="0" applyAlignment="0" applyProtection="0"/>
    <xf numFmtId="0" fontId="102" fillId="7" borderId="11" applyNumberFormat="0" applyAlignment="0" applyProtection="0"/>
    <xf numFmtId="0" fontId="102" fillId="8" borderId="11" applyNumberFormat="0" applyAlignment="0" applyProtection="0"/>
    <xf numFmtId="0" fontId="102" fillId="7" borderId="11" applyNumberFormat="0" applyAlignment="0" applyProtection="0"/>
    <xf numFmtId="0" fontId="103" fillId="8" borderId="26" applyNumberFormat="0" applyAlignment="0" applyProtection="0"/>
    <xf numFmtId="0" fontId="103" fillId="8" borderId="26" applyNumberFormat="0" applyAlignment="0" applyProtection="0"/>
    <xf numFmtId="0" fontId="104" fillId="8" borderId="11" applyNumberFormat="0" applyAlignment="0" applyProtection="0"/>
    <xf numFmtId="0" fontId="104" fillId="8" borderId="11" applyNumberFormat="0" applyAlignment="0" applyProtection="0"/>
    <xf numFmtId="0" fontId="2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08" fillId="44" borderId="12"/>
    <xf numFmtId="0" fontId="16" fillId="0" borderId="10">
      <protection locked="0"/>
    </xf>
    <xf numFmtId="0" fontId="16" fillId="0" borderId="10">
      <protection locked="0"/>
    </xf>
    <xf numFmtId="0" fontId="16" fillId="0" borderId="0">
      <protection locked="0"/>
    </xf>
    <xf numFmtId="0" fontId="16" fillId="0" borderId="10">
      <protection locked="0"/>
    </xf>
    <xf numFmtId="0" fontId="109" fillId="0" borderId="9">
      <alignment horizontal="left" vertical="top" wrapText="1"/>
    </xf>
    <xf numFmtId="0" fontId="110" fillId="0" borderId="19" applyNumberFormat="0" applyFill="0" applyAlignment="0" applyProtection="0"/>
    <xf numFmtId="0" fontId="110" fillId="0" borderId="19" applyNumberFormat="0" applyFill="0" applyAlignment="0" applyProtection="0"/>
    <xf numFmtId="0" fontId="111" fillId="0" borderId="20" applyNumberFormat="0" applyFill="0" applyAlignment="0" applyProtection="0"/>
    <xf numFmtId="0" fontId="111" fillId="0" borderId="20" applyNumberFormat="0" applyFill="0" applyAlignment="0" applyProtection="0"/>
    <xf numFmtId="0" fontId="112" fillId="0" borderId="21" applyNumberFormat="0" applyFill="0" applyAlignment="0" applyProtection="0"/>
    <xf numFmtId="0" fontId="112" fillId="0" borderId="21"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 fillId="0" borderId="0">
      <protection locked="0"/>
    </xf>
    <xf numFmtId="0" fontId="3" fillId="0" borderId="1">
      <alignment horizontal="right"/>
    </xf>
    <xf numFmtId="0" fontId="114" fillId="0" borderId="28" applyNumberFormat="0" applyFill="0" applyAlignment="0" applyProtection="0"/>
    <xf numFmtId="0" fontId="114" fillId="0" borderId="28" applyNumberFormat="0" applyFill="0" applyAlignment="0" applyProtection="0"/>
    <xf numFmtId="0" fontId="3" fillId="0" borderId="0"/>
    <xf numFmtId="0" fontId="3" fillId="0" borderId="0"/>
    <xf numFmtId="0" fontId="3" fillId="0" borderId="0"/>
    <xf numFmtId="0" fontId="8" fillId="0" borderId="0"/>
    <xf numFmtId="0" fontId="115" fillId="35" borderId="13" applyNumberFormat="0" applyAlignment="0" applyProtection="0"/>
    <xf numFmtId="0" fontId="115" fillId="35" borderId="13" applyNumberFormat="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3" fillId="0" borderId="0"/>
    <xf numFmtId="0" fontId="8" fillId="0" borderId="0"/>
    <xf numFmtId="0" fontId="8" fillId="0" borderId="0"/>
    <xf numFmtId="0" fontId="5" fillId="0" borderId="0"/>
    <xf numFmtId="0" fontId="117" fillId="0" borderId="0"/>
    <xf numFmtId="0" fontId="3" fillId="0" borderId="0"/>
    <xf numFmtId="0" fontId="5" fillId="0" borderId="0"/>
    <xf numFmtId="0" fontId="8" fillId="0" borderId="0"/>
    <xf numFmtId="0" fontId="3" fillId="0" borderId="0"/>
    <xf numFmtId="0" fontId="3" fillId="0" borderId="0"/>
    <xf numFmtId="0" fontId="3" fillId="0" borderId="0"/>
    <xf numFmtId="0" fontId="2" fillId="0" borderId="0"/>
    <xf numFmtId="0" fontId="5" fillId="0" borderId="0"/>
    <xf numFmtId="0" fontId="117" fillId="0" borderId="0"/>
    <xf numFmtId="0" fontId="7" fillId="0" borderId="0"/>
    <xf numFmtId="0" fontId="7" fillId="0" borderId="0"/>
    <xf numFmtId="0" fontId="3" fillId="0" borderId="0"/>
    <xf numFmtId="0" fontId="3" fillId="0" borderId="0"/>
    <xf numFmtId="0" fontId="3" fillId="0" borderId="0"/>
    <xf numFmtId="0" fontId="2" fillId="0" borderId="0"/>
    <xf numFmtId="0" fontId="3" fillId="0" borderId="0"/>
    <xf numFmtId="0" fontId="3" fillId="0" borderId="0"/>
    <xf numFmtId="0" fontId="8" fillId="0" borderId="0"/>
    <xf numFmtId="0" fontId="78" fillId="0" borderId="0">
      <alignment horizontal="left"/>
    </xf>
    <xf numFmtId="0" fontId="3" fillId="0" borderId="0"/>
    <xf numFmtId="0" fontId="8" fillId="0" borderId="0"/>
    <xf numFmtId="0" fontId="118" fillId="0" borderId="0"/>
    <xf numFmtId="0" fontId="8" fillId="0" borderId="0"/>
    <xf numFmtId="0" fontId="8" fillId="0" borderId="0"/>
    <xf numFmtId="0" fontId="52" fillId="0" borderId="0"/>
    <xf numFmtId="0" fontId="20" fillId="0" borderId="0"/>
    <xf numFmtId="0" fontId="8" fillId="0" borderId="0"/>
    <xf numFmtId="0" fontId="20" fillId="0" borderId="0"/>
    <xf numFmtId="0" fontId="8" fillId="0" borderId="0"/>
    <xf numFmtId="0" fontId="8" fillId="0" borderId="0"/>
    <xf numFmtId="0" fontId="8" fillId="0" borderId="0"/>
    <xf numFmtId="0" fontId="20" fillId="0" borderId="0"/>
    <xf numFmtId="0" fontId="20" fillId="0" borderId="0"/>
    <xf numFmtId="0" fontId="20" fillId="0" borderId="0"/>
    <xf numFmtId="0" fontId="8" fillId="0" borderId="0"/>
    <xf numFmtId="0" fontId="8" fillId="0" borderId="0"/>
    <xf numFmtId="0" fontId="8" fillId="0" borderId="0"/>
    <xf numFmtId="0" fontId="2" fillId="0" borderId="0"/>
    <xf numFmtId="0" fontId="8" fillId="0" borderId="0"/>
    <xf numFmtId="0" fontId="2" fillId="0" borderId="0"/>
    <xf numFmtId="0" fontId="8" fillId="0" borderId="0"/>
    <xf numFmtId="0" fontId="52" fillId="0" borderId="0"/>
    <xf numFmtId="0" fontId="8" fillId="0" borderId="0"/>
    <xf numFmtId="0" fontId="1" fillId="0" borderId="0"/>
    <xf numFmtId="0" fontId="119" fillId="0" borderId="0"/>
    <xf numFmtId="0" fontId="3" fillId="0" borderId="0"/>
    <xf numFmtId="0" fontId="3" fillId="0" borderId="0"/>
    <xf numFmtId="0" fontId="52" fillId="0" borderId="0"/>
    <xf numFmtId="0" fontId="118" fillId="0" borderId="0"/>
    <xf numFmtId="0" fontId="8" fillId="0" borderId="0"/>
    <xf numFmtId="0" fontId="8" fillId="0" borderId="0"/>
    <xf numFmtId="0" fontId="8" fillId="0" borderId="0"/>
    <xf numFmtId="0" fontId="78" fillId="0" borderId="0">
      <alignment horizontal="left"/>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2" fillId="0" borderId="0"/>
    <xf numFmtId="0" fontId="2" fillId="0" borderId="0"/>
    <xf numFmtId="0" fontId="2" fillId="0" borderId="0"/>
    <xf numFmtId="0" fontId="78" fillId="0" borderId="0">
      <alignment horizontal="left"/>
    </xf>
    <xf numFmtId="0" fontId="5" fillId="0" borderId="0"/>
    <xf numFmtId="0" fontId="5" fillId="0" borderId="0"/>
    <xf numFmtId="0" fontId="5" fillId="0" borderId="0"/>
    <xf numFmtId="0" fontId="5" fillId="0" borderId="0"/>
    <xf numFmtId="0" fontId="2" fillId="0" borderId="0"/>
    <xf numFmtId="0" fontId="5" fillId="0" borderId="0"/>
    <xf numFmtId="0" fontId="120"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120" fillId="0" borderId="0"/>
    <xf numFmtId="0" fontId="5" fillId="0" borderId="0"/>
    <xf numFmtId="0" fontId="2" fillId="0" borderId="0"/>
    <xf numFmtId="0" fontId="5" fillId="0" borderId="0"/>
    <xf numFmtId="0" fontId="2" fillId="0" borderId="0"/>
    <xf numFmtId="0" fontId="2" fillId="0" borderId="0"/>
    <xf numFmtId="0" fontId="8" fillId="0" borderId="0"/>
    <xf numFmtId="0" fontId="8" fillId="0" borderId="0"/>
    <xf numFmtId="0" fontId="8" fillId="0" borderId="0"/>
    <xf numFmtId="0" fontId="8" fillId="0" borderId="0"/>
    <xf numFmtId="0" fontId="121" fillId="0" borderId="0"/>
    <xf numFmtId="0" fontId="2" fillId="0" borderId="0"/>
    <xf numFmtId="0" fontId="1" fillId="0" borderId="0"/>
    <xf numFmtId="0" fontId="5" fillId="0" borderId="0"/>
    <xf numFmtId="0" fontId="3" fillId="0" borderId="0"/>
    <xf numFmtId="0" fontId="78" fillId="0" borderId="0">
      <alignment horizontal="left"/>
    </xf>
    <xf numFmtId="0" fontId="20" fillId="0" borderId="0"/>
    <xf numFmtId="0" fontId="3" fillId="0" borderId="0"/>
    <xf numFmtId="0" fontId="8" fillId="0" borderId="0"/>
    <xf numFmtId="0" fontId="5" fillId="0" borderId="0"/>
    <xf numFmtId="0" fontId="8" fillId="0" borderId="0"/>
    <xf numFmtId="0" fontId="5" fillId="0" borderId="0"/>
    <xf numFmtId="0" fontId="8" fillId="0" borderId="0"/>
    <xf numFmtId="0" fontId="2" fillId="0" borderId="0"/>
    <xf numFmtId="0" fontId="2" fillId="0" borderId="0"/>
    <xf numFmtId="0" fontId="3" fillId="0" borderId="0"/>
    <xf numFmtId="0" fontId="2" fillId="0" borderId="0"/>
    <xf numFmtId="0" fontId="5" fillId="0" borderId="0"/>
    <xf numFmtId="0" fontId="8" fillId="0" borderId="0"/>
    <xf numFmtId="0" fontId="8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2" fillId="3" borderId="0" applyNumberFormat="0" applyBorder="0" applyAlignment="0" applyProtection="0"/>
    <xf numFmtId="0" fontId="122" fillId="3" borderId="0" applyNumberFormat="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20" fillId="48" borderId="25" applyNumberFormat="0" applyFont="0" applyAlignment="0" applyProtection="0"/>
    <xf numFmtId="0" fontId="20" fillId="48" borderId="25" applyNumberFormat="0" applyFont="0" applyAlignment="0" applyProtection="0"/>
    <xf numFmtId="0" fontId="16" fillId="0" borderId="0">
      <protection locked="0"/>
    </xf>
    <xf numFmtId="0" fontId="16" fillId="0" borderId="10">
      <protection locked="0"/>
    </xf>
    <xf numFmtId="0" fontId="16" fillId="0" borderId="0">
      <protection locked="0"/>
    </xf>
    <xf numFmtId="0" fontId="17" fillId="0" borderId="0">
      <protection locked="0"/>
    </xf>
    <xf numFmtId="0" fontId="17" fillId="0" borderId="10">
      <protection locked="0"/>
    </xf>
    <xf numFmtId="0" fontId="17"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7" fillId="0" borderId="10">
      <protection locked="0"/>
    </xf>
    <xf numFmtId="0" fontId="17"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7" fillId="0" borderId="10">
      <protection locked="0"/>
    </xf>
    <xf numFmtId="0" fontId="17" fillId="0" borderId="0">
      <protection locked="0"/>
    </xf>
    <xf numFmtId="0" fontId="16" fillId="0" borderId="10">
      <protection locked="0"/>
    </xf>
    <xf numFmtId="0" fontId="16"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25" fillId="0" borderId="23" applyNumberFormat="0" applyFill="0" applyAlignment="0" applyProtection="0"/>
    <xf numFmtId="0" fontId="125" fillId="0" borderId="23" applyNumberFormat="0" applyFill="0" applyAlignment="0" applyProtection="0"/>
    <xf numFmtId="0" fontId="13" fillId="0" borderId="0"/>
    <xf numFmtId="0" fontId="12" fillId="0" borderId="0"/>
    <xf numFmtId="0" fontId="12" fillId="0" borderId="0"/>
    <xf numFmtId="0" fontId="12" fillId="0" borderId="0"/>
    <xf numFmtId="0" fontId="13" fillId="0" borderId="0"/>
    <xf numFmtId="0" fontId="13" fillId="0" borderId="0"/>
    <xf numFmtId="0" fontId="15" fillId="0" borderId="0"/>
    <xf numFmtId="0" fontId="12" fillId="0" borderId="0"/>
    <xf numFmtId="0" fontId="12" fillId="0" borderId="0"/>
    <xf numFmtId="0" fontId="12" fillId="0" borderId="0"/>
    <xf numFmtId="0" fontId="126" fillId="0" borderId="0"/>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127" fillId="0" borderId="0"/>
    <xf numFmtId="0" fontId="24" fillId="0" borderId="0" applyNumberFormat="0" applyFont="0" applyFill="0" applyBorder="0" applyAlignment="0" applyProtection="0">
      <alignment vertical="top"/>
    </xf>
    <xf numFmtId="0" fontId="13" fillId="0" borderId="0"/>
    <xf numFmtId="0" fontId="24" fillId="0" borderId="0" applyNumberFormat="0" applyFont="0" applyFill="0" applyBorder="0" applyAlignment="0" applyProtection="0">
      <alignment vertical="top"/>
    </xf>
    <xf numFmtId="0" fontId="13" fillId="0" borderId="0"/>
    <xf numFmtId="0" fontId="24" fillId="0" borderId="0" applyNumberFormat="0" applyFont="0" applyFill="0" applyBorder="0" applyAlignment="0" applyProtection="0">
      <alignment vertical="top"/>
    </xf>
    <xf numFmtId="0" fontId="13" fillId="0" borderId="0"/>
    <xf numFmtId="0" fontId="13" fillId="0" borderId="0"/>
    <xf numFmtId="0" fontId="15" fillId="0" borderId="0"/>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8" fillId="38" borderId="1" applyNumberFormat="0" applyAlignment="0">
      <alignment horizontal="left"/>
    </xf>
    <xf numFmtId="0" fontId="8" fillId="38" borderId="1" applyNumberFormat="0" applyAlignment="0">
      <alignment horizontal="left"/>
    </xf>
    <xf numFmtId="0" fontId="8" fillId="38" borderId="1" applyNumberFormat="0" applyAlignment="0">
      <alignment horizontal="left"/>
    </xf>
    <xf numFmtId="0" fontId="8" fillId="38" borderId="1" applyNumberFormat="0" applyAlignment="0">
      <alignment horizontal="left"/>
    </xf>
    <xf numFmtId="0" fontId="128" fillId="0" borderId="0" applyNumberFormat="0" applyFill="0" applyBorder="0" applyAlignment="0" applyProtection="0"/>
    <xf numFmtId="0" fontId="128" fillId="0" borderId="0" applyNumberFormat="0" applyFill="0" applyBorder="0" applyAlignment="0" applyProtection="0"/>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1" fillId="0" borderId="0">
      <protection locked="0"/>
    </xf>
    <xf numFmtId="0" fontId="11"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5" fillId="0" borderId="0" applyFont="0" applyFill="0" applyBorder="0" applyAlignment="0" applyProtection="0"/>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5" fillId="0" borderId="0" applyFont="0" applyFill="0" applyBorder="0" applyAlignment="0" applyProtection="0"/>
    <xf numFmtId="0" fontId="17" fillId="0" borderId="10">
      <protection locked="0"/>
    </xf>
    <xf numFmtId="0" fontId="16" fillId="0" borderId="10">
      <protection locked="0"/>
    </xf>
    <xf numFmtId="0" fontId="16" fillId="0" borderId="10">
      <protection locked="0"/>
    </xf>
    <xf numFmtId="0" fontId="16" fillId="0" borderId="0">
      <protection locked="0"/>
    </xf>
    <xf numFmtId="0" fontId="12" fillId="0" borderId="0"/>
    <xf numFmtId="0" fontId="13" fillId="0" borderId="0"/>
    <xf numFmtId="0" fontId="12" fillId="0" borderId="0"/>
    <xf numFmtId="0" fontId="13" fillId="0" borderId="0"/>
    <xf numFmtId="0" fontId="5" fillId="0" borderId="0" applyFont="0" applyFill="0" applyBorder="0" applyAlignment="0" applyProtection="0"/>
    <xf numFmtId="0" fontId="12" fillId="0" borderId="0"/>
    <xf numFmtId="0" fontId="13" fillId="0" borderId="0"/>
    <xf numFmtId="0" fontId="12" fillId="0" borderId="0"/>
    <xf numFmtId="0" fontId="12" fillId="0" borderId="0"/>
    <xf numFmtId="0" fontId="12" fillId="0" borderId="0"/>
    <xf numFmtId="0" fontId="13" fillId="0" borderId="0"/>
    <xf numFmtId="0" fontId="12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9" fillId="0" borderId="0" applyNumberFormat="0" applyFill="0" applyBorder="0" applyAlignment="0" applyProtection="0"/>
    <xf numFmtId="0" fontId="131" fillId="4" borderId="0" applyNumberFormat="0" applyBorder="0" applyAlignment="0" applyProtection="0"/>
    <xf numFmtId="0" fontId="131" fillId="4" borderId="0" applyNumberFormat="0" applyBorder="0" applyAlignment="0" applyProtection="0"/>
    <xf numFmtId="0" fontId="1" fillId="0" borderId="0"/>
    <xf numFmtId="0" fontId="2" fillId="0" borderId="0"/>
    <xf numFmtId="0" fontId="16" fillId="0" borderId="0">
      <protection locked="0"/>
    </xf>
    <xf numFmtId="0" fontId="132" fillId="0" borderId="12"/>
    <xf numFmtId="0" fontId="13" fillId="0" borderId="0"/>
    <xf numFmtId="285" fontId="3" fillId="0" borderId="0"/>
    <xf numFmtId="0" fontId="3" fillId="0" borderId="0"/>
    <xf numFmtId="285" fontId="10" fillId="0" borderId="0"/>
    <xf numFmtId="286" fontId="8" fillId="0" borderId="0" applyFont="0" applyFill="0" applyBorder="0" applyAlignment="0" applyProtection="0"/>
    <xf numFmtId="286" fontId="3"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5" fontId="11" fillId="0" borderId="0">
      <protection locked="0"/>
    </xf>
    <xf numFmtId="285" fontId="11" fillId="0" borderId="0">
      <protection locked="0"/>
    </xf>
    <xf numFmtId="0" fontId="13"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3" fillId="0" borderId="0"/>
    <xf numFmtId="285" fontId="13" fillId="0" borderId="0"/>
    <xf numFmtId="285" fontId="12" fillId="0" borderId="0"/>
    <xf numFmtId="285" fontId="12" fillId="0" borderId="0"/>
    <xf numFmtId="0" fontId="12" fillId="0" borderId="0"/>
    <xf numFmtId="0" fontId="16" fillId="0" borderId="0">
      <protection locked="0"/>
    </xf>
    <xf numFmtId="285" fontId="7" fillId="0" borderId="0"/>
    <xf numFmtId="285" fontId="15" fillId="0" borderId="0"/>
    <xf numFmtId="285" fontId="15" fillId="0" borderId="0"/>
    <xf numFmtId="285" fontId="138" fillId="0" borderId="0"/>
    <xf numFmtId="285" fontId="138" fillId="0" borderId="0"/>
    <xf numFmtId="285" fontId="14" fillId="0" borderId="0"/>
    <xf numFmtId="285" fontId="15" fillId="0" borderId="0"/>
    <xf numFmtId="285" fontId="15" fillId="0" borderId="0"/>
    <xf numFmtId="285" fontId="138" fillId="0" borderId="0"/>
    <xf numFmtId="285" fontId="138" fillId="0" borderId="0"/>
    <xf numFmtId="285" fontId="12" fillId="0" borderId="0"/>
    <xf numFmtId="285" fontId="7" fillId="0" borderId="0"/>
    <xf numFmtId="0" fontId="13" fillId="0" borderId="0"/>
    <xf numFmtId="285" fontId="15" fillId="0" borderId="0"/>
    <xf numFmtId="0" fontId="15" fillId="0" borderId="0"/>
    <xf numFmtId="285" fontId="138" fillId="0" borderId="0"/>
    <xf numFmtId="285" fontId="138" fillId="0" borderId="0"/>
    <xf numFmtId="285" fontId="13" fillId="0" borderId="0"/>
    <xf numFmtId="285" fontId="12" fillId="0" borderId="0"/>
    <xf numFmtId="285" fontId="12" fillId="0" borderId="0"/>
    <xf numFmtId="0" fontId="13" fillId="0" borderId="0"/>
    <xf numFmtId="0" fontId="13" fillId="0" borderId="0"/>
    <xf numFmtId="285" fontId="3" fillId="0" borderId="0"/>
    <xf numFmtId="0" fontId="3" fillId="0" borderId="0"/>
    <xf numFmtId="0" fontId="3" fillId="0" borderId="0"/>
    <xf numFmtId="0" fontId="13"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0" fontId="13" fillId="0" borderId="0"/>
    <xf numFmtId="0" fontId="13" fillId="0" borderId="0"/>
    <xf numFmtId="0" fontId="13" fillId="0" borderId="0"/>
    <xf numFmtId="0" fontId="12" fillId="0" borderId="0"/>
    <xf numFmtId="0" fontId="13" fillId="0" borderId="0"/>
    <xf numFmtId="0" fontId="13" fillId="0" borderId="0"/>
    <xf numFmtId="0" fontId="3" fillId="0" borderId="0"/>
    <xf numFmtId="285" fontId="3" fillId="0" borderId="0"/>
    <xf numFmtId="285" fontId="15" fillId="0" borderId="0"/>
    <xf numFmtId="285" fontId="15" fillId="0" borderId="0"/>
    <xf numFmtId="285" fontId="138" fillId="0" borderId="0"/>
    <xf numFmtId="285" fontId="138" fillId="0" borderId="0"/>
    <xf numFmtId="285" fontId="13" fillId="0" borderId="0"/>
    <xf numFmtId="285" fontId="12" fillId="0" borderId="0"/>
    <xf numFmtId="285" fontId="12" fillId="0" borderId="0"/>
    <xf numFmtId="285" fontId="7" fillId="0" borderId="0"/>
    <xf numFmtId="0" fontId="13" fillId="0" borderId="0"/>
    <xf numFmtId="0" fontId="13"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3" fillId="0" borderId="0"/>
    <xf numFmtId="285" fontId="12" fillId="0" borderId="0"/>
    <xf numFmtId="285" fontId="12" fillId="0" borderId="0"/>
    <xf numFmtId="0" fontId="16" fillId="0" borderId="0">
      <protection locked="0"/>
    </xf>
    <xf numFmtId="0" fontId="139" fillId="46" borderId="5">
      <alignment wrapText="1"/>
      <protection locked="0"/>
    </xf>
    <xf numFmtId="0" fontId="139" fillId="46" borderId="5">
      <alignment wrapText="1"/>
      <protection locked="0"/>
    </xf>
    <xf numFmtId="0" fontId="139" fillId="46" borderId="5">
      <alignment wrapText="1"/>
      <protection locked="0"/>
    </xf>
    <xf numFmtId="0" fontId="139" fillId="46" borderId="5">
      <alignment wrapText="1"/>
      <protection locked="0"/>
    </xf>
    <xf numFmtId="0" fontId="16" fillId="0" borderId="0">
      <protection locked="0"/>
    </xf>
    <xf numFmtId="0" fontId="16" fillId="0" borderId="0">
      <protection locked="0"/>
    </xf>
    <xf numFmtId="0" fontId="16" fillId="0" borderId="0">
      <protection locked="0"/>
    </xf>
    <xf numFmtId="0" fontId="139" fillId="46" borderId="5">
      <alignment wrapText="1"/>
      <protection locked="0"/>
    </xf>
    <xf numFmtId="0" fontId="139" fillId="46" borderId="5">
      <alignment wrapText="1"/>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39" fillId="46" borderId="5">
      <alignment wrapText="1"/>
      <protection locked="0"/>
    </xf>
    <xf numFmtId="285" fontId="7" fillId="0" borderId="0"/>
    <xf numFmtId="0" fontId="13" fillId="0" borderId="0"/>
    <xf numFmtId="0" fontId="12" fillId="0" borderId="0"/>
    <xf numFmtId="0" fontId="13" fillId="0" borderId="0"/>
    <xf numFmtId="285" fontId="12" fillId="0" borderId="0"/>
    <xf numFmtId="285" fontId="7" fillId="0" borderId="0"/>
    <xf numFmtId="285" fontId="7" fillId="0" borderId="0"/>
    <xf numFmtId="285" fontId="13" fillId="0" borderId="0"/>
    <xf numFmtId="285" fontId="12" fillId="0" borderId="0"/>
    <xf numFmtId="285" fontId="12" fillId="0" borderId="0"/>
    <xf numFmtId="285" fontId="7" fillId="0" borderId="0"/>
    <xf numFmtId="0" fontId="13" fillId="0" borderId="0"/>
    <xf numFmtId="0" fontId="12" fillId="0" borderId="0"/>
    <xf numFmtId="0" fontId="13" fillId="0" borderId="0"/>
    <xf numFmtId="285" fontId="13" fillId="0" borderId="0"/>
    <xf numFmtId="285" fontId="12" fillId="0" borderId="0"/>
    <xf numFmtId="285" fontId="12" fillId="0" borderId="0"/>
    <xf numFmtId="285" fontId="15" fillId="0" borderId="0"/>
    <xf numFmtId="285" fontId="15" fillId="0" borderId="0"/>
    <xf numFmtId="285" fontId="138" fillId="0" borderId="0"/>
    <xf numFmtId="285" fontId="138"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0" fontId="8" fillId="0" borderId="0"/>
    <xf numFmtId="285" fontId="15" fillId="0" borderId="0"/>
    <xf numFmtId="285" fontId="15" fillId="0" borderId="0"/>
    <xf numFmtId="285" fontId="138" fillId="0" borderId="0"/>
    <xf numFmtId="285" fontId="138" fillId="0" borderId="0"/>
    <xf numFmtId="285" fontId="13" fillId="0" borderId="0"/>
    <xf numFmtId="285" fontId="12"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0" fontId="13" fillId="0" borderId="0"/>
    <xf numFmtId="0" fontId="13" fillId="0" borderId="0"/>
    <xf numFmtId="285" fontId="7" fillId="0" borderId="0"/>
    <xf numFmtId="285" fontId="15" fillId="0" borderId="0"/>
    <xf numFmtId="285" fontId="15" fillId="0" borderId="0"/>
    <xf numFmtId="285" fontId="138" fillId="0" borderId="0"/>
    <xf numFmtId="285" fontId="138"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2" fillId="0" borderId="0"/>
    <xf numFmtId="285" fontId="13" fillId="0" borderId="0"/>
    <xf numFmtId="285" fontId="12" fillId="0" borderId="0"/>
    <xf numFmtId="285" fontId="12" fillId="0" borderId="0"/>
    <xf numFmtId="0" fontId="13" fillId="0" borderId="0"/>
    <xf numFmtId="285" fontId="3" fillId="0" borderId="0"/>
    <xf numFmtId="285" fontId="3" fillId="0" borderId="0"/>
    <xf numFmtId="285" fontId="3" fillId="0" borderId="0"/>
    <xf numFmtId="285" fontId="3" fillId="0" borderId="0"/>
    <xf numFmtId="285" fontId="13" fillId="0" borderId="0"/>
    <xf numFmtId="285" fontId="12" fillId="0" borderId="0"/>
    <xf numFmtId="285" fontId="12" fillId="0" borderId="0"/>
    <xf numFmtId="285" fontId="3" fillId="0" borderId="0"/>
    <xf numFmtId="285" fontId="3" fillId="0" borderId="0"/>
    <xf numFmtId="285" fontId="3" fillId="0" borderId="0"/>
    <xf numFmtId="0" fontId="3"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2" fillId="0" borderId="0"/>
    <xf numFmtId="285" fontId="12" fillId="0" borderId="0"/>
    <xf numFmtId="285" fontId="12" fillId="0" borderId="0"/>
    <xf numFmtId="285" fontId="10" fillId="0" borderId="0"/>
    <xf numFmtId="285" fontId="10"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7" fillId="0" borderId="0"/>
    <xf numFmtId="0" fontId="13"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2" fillId="0" borderId="0"/>
    <xf numFmtId="285" fontId="15" fillId="0" borderId="0"/>
    <xf numFmtId="0" fontId="15" fillId="0" borderId="0"/>
    <xf numFmtId="285" fontId="138" fillId="0" borderId="0"/>
    <xf numFmtId="285" fontId="138" fillId="0" borderId="0"/>
    <xf numFmtId="285" fontId="12" fillId="0" borderId="0"/>
    <xf numFmtId="285" fontId="13" fillId="0" borderId="0"/>
    <xf numFmtId="285" fontId="12" fillId="0" borderId="0"/>
    <xf numFmtId="285" fontId="12" fillId="0" borderId="0"/>
    <xf numFmtId="285" fontId="3" fillId="0" borderId="0"/>
    <xf numFmtId="285" fontId="15" fillId="0" borderId="0"/>
    <xf numFmtId="285" fontId="15" fillId="0" borderId="0"/>
    <xf numFmtId="285" fontId="138" fillId="0" borderId="0"/>
    <xf numFmtId="285" fontId="138" fillId="0" borderId="0"/>
    <xf numFmtId="285" fontId="13" fillId="0" borderId="0"/>
    <xf numFmtId="285" fontId="12" fillId="0" borderId="0"/>
    <xf numFmtId="285" fontId="12" fillId="0" borderId="0"/>
    <xf numFmtId="285" fontId="12" fillId="0" borderId="0"/>
    <xf numFmtId="285" fontId="15" fillId="0" borderId="0"/>
    <xf numFmtId="285" fontId="15" fillId="0" borderId="0"/>
    <xf numFmtId="285" fontId="138" fillId="0" borderId="0"/>
    <xf numFmtId="285" fontId="138" fillId="0" borderId="0"/>
    <xf numFmtId="285" fontId="13" fillId="0" borderId="0"/>
    <xf numFmtId="285" fontId="12" fillId="0" borderId="0"/>
    <xf numFmtId="285" fontId="12" fillId="0" borderId="0"/>
    <xf numFmtId="285" fontId="12" fillId="0" borderId="0"/>
    <xf numFmtId="285" fontId="7" fillId="0" borderId="0"/>
    <xf numFmtId="285" fontId="13" fillId="0" borderId="0"/>
    <xf numFmtId="285" fontId="12" fillId="0" borderId="0"/>
    <xf numFmtId="285" fontId="12" fillId="0" borderId="0"/>
    <xf numFmtId="285" fontId="15" fillId="0" borderId="0"/>
    <xf numFmtId="0"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3" fillId="0" borderId="0"/>
    <xf numFmtId="285" fontId="12" fillId="0" borderId="0"/>
    <xf numFmtId="285" fontId="12" fillId="0" borderId="0"/>
    <xf numFmtId="0" fontId="13" fillId="0" borderId="0"/>
    <xf numFmtId="0" fontId="13" fillId="0" borderId="0"/>
    <xf numFmtId="285" fontId="3" fillId="0" borderId="0"/>
    <xf numFmtId="285" fontId="15" fillId="0" borderId="0"/>
    <xf numFmtId="0" fontId="15" fillId="0" borderId="0"/>
    <xf numFmtId="285" fontId="138" fillId="0" borderId="0"/>
    <xf numFmtId="285" fontId="138" fillId="0" borderId="0"/>
    <xf numFmtId="285" fontId="12" fillId="0" borderId="0"/>
    <xf numFmtId="285" fontId="12" fillId="0" borderId="0"/>
    <xf numFmtId="285" fontId="12" fillId="0" borderId="0"/>
    <xf numFmtId="0" fontId="12" fillId="0" borderId="0"/>
    <xf numFmtId="285" fontId="12" fillId="0" borderId="0"/>
    <xf numFmtId="285" fontId="13" fillId="0" borderId="0"/>
    <xf numFmtId="285" fontId="13" fillId="0" borderId="0"/>
    <xf numFmtId="285" fontId="12" fillId="0" borderId="0"/>
    <xf numFmtId="285" fontId="12" fillId="0" borderId="0"/>
    <xf numFmtId="285" fontId="12" fillId="0" borderId="0"/>
    <xf numFmtId="285" fontId="12" fillId="0" borderId="0"/>
    <xf numFmtId="285" fontId="7" fillId="0" borderId="0"/>
    <xf numFmtId="0" fontId="12" fillId="0" borderId="0"/>
    <xf numFmtId="0" fontId="13" fillId="0" borderId="0"/>
    <xf numFmtId="285" fontId="13" fillId="0" borderId="0"/>
    <xf numFmtId="285" fontId="13" fillId="0" borderId="0"/>
    <xf numFmtId="285" fontId="12" fillId="0" borderId="0"/>
    <xf numFmtId="285" fontId="12" fillId="0" borderId="0"/>
    <xf numFmtId="0" fontId="13" fillId="0" borderId="0"/>
    <xf numFmtId="285" fontId="3" fillId="0" borderId="0"/>
    <xf numFmtId="285" fontId="3" fillId="0" borderId="0"/>
    <xf numFmtId="285" fontId="3" fillId="0" borderId="0"/>
    <xf numFmtId="285" fontId="15" fillId="0" borderId="0"/>
    <xf numFmtId="0" fontId="15" fillId="0" borderId="0"/>
    <xf numFmtId="285" fontId="138" fillId="0" borderId="0"/>
    <xf numFmtId="285" fontId="138" fillId="0" borderId="0"/>
    <xf numFmtId="285" fontId="12" fillId="0" borderId="0"/>
    <xf numFmtId="285" fontId="7"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2" fillId="0" borderId="0"/>
    <xf numFmtId="285" fontId="13" fillId="0" borderId="0"/>
    <xf numFmtId="285" fontId="12" fillId="0" borderId="0"/>
    <xf numFmtId="285" fontId="12"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2" fillId="0" borderId="0"/>
    <xf numFmtId="285" fontId="13" fillId="0" borderId="0"/>
    <xf numFmtId="285" fontId="12" fillId="0" borderId="0"/>
    <xf numFmtId="285" fontId="12" fillId="0" borderId="0"/>
    <xf numFmtId="285" fontId="10" fillId="0" borderId="0"/>
    <xf numFmtId="285" fontId="12" fillId="0" borderId="0"/>
    <xf numFmtId="285" fontId="12"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2" fillId="0" borderId="0"/>
    <xf numFmtId="285" fontId="15" fillId="0" borderId="0"/>
    <xf numFmtId="285" fontId="15" fillId="0" borderId="0"/>
    <xf numFmtId="285" fontId="138" fillId="0" borderId="0"/>
    <xf numFmtId="285" fontId="138" fillId="0" borderId="0"/>
    <xf numFmtId="285" fontId="13" fillId="0" borderId="0"/>
    <xf numFmtId="285" fontId="12"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3" fillId="0" borderId="0"/>
    <xf numFmtId="285" fontId="3" fillId="0" borderId="0"/>
    <xf numFmtId="0" fontId="13" fillId="0" borderId="0"/>
    <xf numFmtId="0" fontId="13" fillId="0" borderId="0"/>
    <xf numFmtId="285" fontId="7"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2" fillId="0" borderId="0"/>
    <xf numFmtId="285" fontId="12" fillId="0" borderId="0"/>
    <xf numFmtId="285" fontId="13" fillId="0" borderId="0"/>
    <xf numFmtId="285" fontId="12" fillId="0" borderId="0"/>
    <xf numFmtId="285" fontId="12" fillId="0" borderId="0"/>
    <xf numFmtId="285" fontId="12" fillId="0" borderId="0"/>
    <xf numFmtId="285" fontId="15" fillId="0" borderId="0"/>
    <xf numFmtId="285" fontId="15" fillId="0" borderId="0"/>
    <xf numFmtId="285" fontId="138" fillId="0" borderId="0"/>
    <xf numFmtId="285" fontId="138"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2" fillId="0" borderId="0"/>
    <xf numFmtId="285" fontId="13" fillId="0" borderId="0"/>
    <xf numFmtId="285" fontId="12"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3" fillId="0" borderId="0"/>
    <xf numFmtId="285" fontId="12" fillId="0" borderId="0"/>
    <xf numFmtId="285" fontId="3" fillId="0" borderId="0"/>
    <xf numFmtId="285" fontId="15" fillId="0" borderId="0"/>
    <xf numFmtId="285" fontId="138" fillId="0" borderId="0"/>
    <xf numFmtId="285" fontId="138" fillId="0" borderId="0"/>
    <xf numFmtId="285" fontId="12" fillId="0" borderId="0"/>
    <xf numFmtId="285" fontId="3"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5" fillId="0" borderId="0"/>
    <xf numFmtId="0" fontId="15" fillId="0" borderId="0"/>
    <xf numFmtId="285" fontId="138" fillId="0" borderId="0"/>
    <xf numFmtId="285" fontId="138" fillId="0" borderId="0"/>
    <xf numFmtId="285" fontId="13" fillId="0" borderId="0"/>
    <xf numFmtId="285" fontId="12" fillId="0" borderId="0"/>
    <xf numFmtId="285" fontId="12" fillId="0" borderId="0"/>
    <xf numFmtId="285" fontId="15" fillId="0" borderId="0"/>
    <xf numFmtId="285" fontId="15" fillId="0" borderId="0"/>
    <xf numFmtId="285" fontId="138" fillId="0" borderId="0"/>
    <xf numFmtId="285" fontId="138" fillId="0" borderId="0"/>
    <xf numFmtId="285" fontId="12" fillId="0" borderId="0"/>
    <xf numFmtId="285" fontId="15" fillId="0" borderId="0"/>
    <xf numFmtId="285" fontId="15" fillId="0" borderId="0"/>
    <xf numFmtId="285" fontId="138" fillId="0" borderId="0"/>
    <xf numFmtId="285" fontId="138"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5" fillId="0" borderId="0"/>
    <xf numFmtId="285" fontId="15" fillId="0" borderId="0"/>
    <xf numFmtId="285" fontId="138" fillId="0" borderId="0"/>
    <xf numFmtId="285" fontId="138" fillId="0" borderId="0"/>
    <xf numFmtId="285" fontId="13" fillId="0" borderId="0"/>
    <xf numFmtId="285" fontId="12" fillId="0" borderId="0"/>
    <xf numFmtId="285" fontId="12" fillId="0" borderId="0"/>
    <xf numFmtId="0" fontId="12" fillId="0" borderId="0"/>
    <xf numFmtId="285" fontId="7"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285" fontId="13" fillId="0" borderId="0"/>
    <xf numFmtId="285" fontId="12" fillId="0" borderId="0"/>
    <xf numFmtId="285" fontId="12" fillId="0" borderId="0"/>
    <xf numFmtId="0" fontId="12" fillId="0" borderId="0"/>
    <xf numFmtId="285" fontId="13" fillId="0" borderId="0"/>
    <xf numFmtId="285" fontId="12" fillId="0" borderId="0"/>
    <xf numFmtId="285" fontId="12" fillId="0" borderId="0"/>
    <xf numFmtId="0" fontId="16" fillId="0" borderId="0">
      <protection locked="0"/>
    </xf>
    <xf numFmtId="285" fontId="16" fillId="0" borderId="0">
      <protection locked="0"/>
    </xf>
    <xf numFmtId="285" fontId="16" fillId="0" borderId="0">
      <protection locked="0"/>
    </xf>
    <xf numFmtId="0" fontId="16" fillId="0" borderId="0">
      <protection locked="0"/>
    </xf>
    <xf numFmtId="285"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5" fontId="16" fillId="0" borderId="10">
      <protection locked="0"/>
    </xf>
    <xf numFmtId="285" fontId="16" fillId="0" borderId="10">
      <protection locked="0"/>
    </xf>
    <xf numFmtId="285" fontId="17" fillId="0" borderId="10">
      <protection locked="0"/>
    </xf>
    <xf numFmtId="285" fontId="17" fillId="0" borderId="10">
      <protection locked="0"/>
    </xf>
    <xf numFmtId="285" fontId="16" fillId="0" borderId="10">
      <protection locked="0"/>
    </xf>
    <xf numFmtId="285" fontId="3" fillId="0" borderId="0"/>
    <xf numFmtId="0" fontId="11" fillId="0" borderId="0">
      <protection locked="0"/>
    </xf>
    <xf numFmtId="0" fontId="18" fillId="0" borderId="0">
      <protection locked="0"/>
    </xf>
    <xf numFmtId="285" fontId="18" fillId="0" borderId="0">
      <protection locked="0"/>
    </xf>
    <xf numFmtId="0" fontId="11" fillId="0" borderId="0">
      <protection locked="0"/>
    </xf>
    <xf numFmtId="0" fontId="18" fillId="0" borderId="0">
      <protection locked="0"/>
    </xf>
    <xf numFmtId="285" fontId="18" fillId="0" borderId="0">
      <protection locked="0"/>
    </xf>
    <xf numFmtId="0" fontId="16" fillId="0" borderId="10">
      <protection locked="0"/>
    </xf>
    <xf numFmtId="0" fontId="17" fillId="0" borderId="10">
      <protection locked="0"/>
    </xf>
    <xf numFmtId="285" fontId="17"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0" fontId="16" fillId="0" borderId="0">
      <protection locked="0"/>
    </xf>
    <xf numFmtId="0"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0" fontId="16" fillId="0" borderId="0">
      <protection locked="0"/>
    </xf>
    <xf numFmtId="0"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1" fillId="0" borderId="0">
      <protection locked="0"/>
    </xf>
    <xf numFmtId="285" fontId="11" fillId="0" borderId="0">
      <protection locked="0"/>
    </xf>
    <xf numFmtId="0" fontId="16" fillId="0" borderId="0">
      <protection locked="0"/>
    </xf>
    <xf numFmtId="0" fontId="16" fillId="0" borderId="0">
      <protection locked="0"/>
    </xf>
    <xf numFmtId="0" fontId="16" fillId="0" borderId="0">
      <protection locked="0"/>
    </xf>
    <xf numFmtId="0" fontId="24" fillId="64"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5" fillId="65" borderId="0" applyNumberFormat="0" applyBorder="0" applyAlignment="0" applyProtection="0"/>
    <xf numFmtId="0" fontId="19" fillId="6" borderId="0" applyNumberFormat="0" applyBorder="0" applyAlignment="0" applyProtection="0"/>
    <xf numFmtId="0" fontId="5" fillId="66" borderId="0" applyNumberFormat="0" applyBorder="0" applyAlignment="0" applyProtection="0"/>
    <xf numFmtId="0" fontId="19" fillId="7" borderId="0" applyNumberFormat="0" applyBorder="0" applyAlignment="0" applyProtection="0"/>
    <xf numFmtId="0" fontId="20" fillId="2" borderId="0" applyNumberFormat="0" applyBorder="0" applyAlignment="0" applyProtection="0"/>
    <xf numFmtId="285" fontId="20" fillId="2" borderId="0" applyNumberFormat="0" applyBorder="0" applyAlignment="0" applyProtection="0"/>
    <xf numFmtId="0" fontId="20" fillId="3" borderId="0" applyNumberFormat="0" applyBorder="0" applyAlignment="0" applyProtection="0"/>
    <xf numFmtId="285" fontId="20" fillId="3" borderId="0" applyNumberFormat="0" applyBorder="0" applyAlignment="0" applyProtection="0"/>
    <xf numFmtId="0" fontId="20" fillId="4" borderId="0" applyNumberFormat="0" applyBorder="0" applyAlignment="0" applyProtection="0"/>
    <xf numFmtId="285" fontId="20" fillId="4" borderId="0" applyNumberFormat="0" applyBorder="0" applyAlignment="0" applyProtection="0"/>
    <xf numFmtId="0" fontId="20" fillId="5" borderId="0" applyNumberFormat="0" applyBorder="0" applyAlignment="0" applyProtection="0"/>
    <xf numFmtId="285" fontId="20" fillId="5" borderId="0" applyNumberFormat="0" applyBorder="0" applyAlignment="0" applyProtection="0"/>
    <xf numFmtId="0" fontId="20" fillId="6" borderId="0" applyNumberFormat="0" applyBorder="0" applyAlignment="0" applyProtection="0"/>
    <xf numFmtId="285" fontId="20" fillId="6" borderId="0" applyNumberFormat="0" applyBorder="0" applyAlignment="0" applyProtection="0"/>
    <xf numFmtId="0" fontId="20"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5" fillId="65"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20" fillId="9" borderId="0" applyNumberFormat="0" applyBorder="0" applyAlignment="0" applyProtection="0"/>
    <xf numFmtId="285" fontId="20" fillId="9" borderId="0" applyNumberFormat="0" applyBorder="0" applyAlignment="0" applyProtection="0"/>
    <xf numFmtId="0" fontId="20" fillId="10" borderId="0" applyNumberFormat="0" applyBorder="0" applyAlignment="0" applyProtection="0"/>
    <xf numFmtId="285" fontId="20" fillId="10" borderId="0" applyNumberFormat="0" applyBorder="0" applyAlignment="0" applyProtection="0"/>
    <xf numFmtId="0" fontId="20" fillId="11" borderId="0" applyNumberFormat="0" applyBorder="0" applyAlignment="0" applyProtection="0"/>
    <xf numFmtId="285" fontId="20" fillId="11" borderId="0" applyNumberFormat="0" applyBorder="0" applyAlignment="0" applyProtection="0"/>
    <xf numFmtId="0" fontId="20" fillId="5" borderId="0" applyNumberFormat="0" applyBorder="0" applyAlignment="0" applyProtection="0"/>
    <xf numFmtId="285" fontId="20" fillId="5" borderId="0" applyNumberFormat="0" applyBorder="0" applyAlignment="0" applyProtection="0"/>
    <xf numFmtId="0" fontId="20" fillId="9" borderId="0" applyNumberFormat="0" applyBorder="0" applyAlignment="0" applyProtection="0"/>
    <xf numFmtId="285" fontId="20" fillId="9" borderId="0" applyNumberFormat="0" applyBorder="0" applyAlignment="0" applyProtection="0"/>
    <xf numFmtId="0" fontId="20" fillId="12" borderId="0" applyNumberFormat="0" applyBorder="0" applyAlignment="0" applyProtection="0"/>
    <xf numFmtId="285" fontId="20"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1" fillId="67" borderId="0" applyNumberFormat="0" applyBorder="0" applyAlignment="0" applyProtection="0"/>
    <xf numFmtId="0" fontId="22" fillId="16" borderId="0" applyNumberFormat="0" applyBorder="0" applyAlignment="0" applyProtection="0"/>
    <xf numFmtId="0" fontId="23" fillId="13" borderId="0" applyNumberFormat="0" applyBorder="0" applyAlignment="0" applyProtection="0"/>
    <xf numFmtId="285" fontId="23" fillId="13" borderId="0" applyNumberFormat="0" applyBorder="0" applyAlignment="0" applyProtection="0"/>
    <xf numFmtId="0" fontId="23" fillId="10" borderId="0" applyNumberFormat="0" applyBorder="0" applyAlignment="0" applyProtection="0"/>
    <xf numFmtId="285" fontId="23" fillId="10" borderId="0" applyNumberFormat="0" applyBorder="0" applyAlignment="0" applyProtection="0"/>
    <xf numFmtId="0" fontId="23" fillId="11" borderId="0" applyNumberFormat="0" applyBorder="0" applyAlignment="0" applyProtection="0"/>
    <xf numFmtId="285" fontId="23" fillId="11" borderId="0" applyNumberFormat="0" applyBorder="0" applyAlignment="0" applyProtection="0"/>
    <xf numFmtId="0" fontId="23" fillId="14" borderId="0" applyNumberFormat="0" applyBorder="0" applyAlignment="0" applyProtection="0"/>
    <xf numFmtId="285" fontId="23" fillId="14" borderId="0" applyNumberFormat="0" applyBorder="0" applyAlignment="0" applyProtection="0"/>
    <xf numFmtId="0" fontId="23" fillId="15" borderId="0" applyNumberFormat="0" applyBorder="0" applyAlignment="0" applyProtection="0"/>
    <xf numFmtId="285" fontId="23" fillId="15" borderId="0" applyNumberFormat="0" applyBorder="0" applyAlignment="0" applyProtection="0"/>
    <xf numFmtId="0" fontId="23" fillId="16" borderId="0" applyNumberFormat="0" applyBorder="0" applyAlignment="0" applyProtection="0"/>
    <xf numFmtId="285" fontId="23" fillId="16" borderId="0" applyNumberFormat="0" applyBorder="0" applyAlignment="0" applyProtection="0"/>
    <xf numFmtId="0" fontId="74" fillId="0" borderId="0">
      <alignment horizontal="right"/>
    </xf>
    <xf numFmtId="0" fontId="16" fillId="0" borderId="0">
      <protection locked="0"/>
    </xf>
    <xf numFmtId="0" fontId="16" fillId="0" borderId="0">
      <protection locked="0"/>
    </xf>
    <xf numFmtId="285" fontId="5" fillId="18" borderId="0" applyNumberFormat="0" applyBorder="0" applyAlignment="0" applyProtection="0"/>
    <xf numFmtId="285" fontId="5" fillId="19" borderId="0" applyNumberFormat="0" applyBorder="0" applyAlignment="0" applyProtection="0"/>
    <xf numFmtId="285" fontId="21" fillId="20" borderId="0" applyNumberFormat="0" applyBorder="0" applyAlignment="0" applyProtection="0"/>
    <xf numFmtId="0" fontId="22" fillId="17"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285" fontId="5" fillId="22" borderId="0" applyNumberFormat="0" applyBorder="0" applyAlignment="0" applyProtection="0"/>
    <xf numFmtId="285" fontId="5" fillId="23" borderId="0" applyNumberFormat="0" applyBorder="0" applyAlignment="0" applyProtection="0"/>
    <xf numFmtId="285" fontId="21" fillId="23" borderId="0" applyNumberFormat="0" applyBorder="0" applyAlignment="0" applyProtection="0"/>
    <xf numFmtId="0" fontId="22" fillId="21"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1" fillId="70" borderId="0" applyNumberFormat="0" applyBorder="0" applyAlignment="0" applyProtection="0"/>
    <xf numFmtId="285" fontId="5" fillId="25" borderId="0" applyNumberFormat="0" applyBorder="0" applyAlignment="0" applyProtection="0"/>
    <xf numFmtId="285" fontId="5" fillId="26" borderId="0" applyNumberFormat="0" applyBorder="0" applyAlignment="0" applyProtection="0"/>
    <xf numFmtId="285" fontId="21" fillId="26" borderId="0" applyNumberFormat="0" applyBorder="0" applyAlignment="0" applyProtection="0"/>
    <xf numFmtId="0" fontId="22" fillId="24" borderId="0" applyNumberFormat="0" applyBorder="0" applyAlignment="0" applyProtection="0"/>
    <xf numFmtId="0" fontId="21" fillId="71" borderId="0" applyNumberFormat="0" applyBorder="0" applyAlignment="0" applyProtection="0"/>
    <xf numFmtId="0" fontId="21" fillId="71" borderId="0" applyNumberFormat="0" applyBorder="0" applyAlignment="0" applyProtection="0"/>
    <xf numFmtId="0" fontId="21" fillId="71" borderId="0" applyNumberFormat="0" applyBorder="0" applyAlignment="0" applyProtection="0"/>
    <xf numFmtId="285" fontId="5" fillId="27" borderId="0" applyNumberFormat="0" applyBorder="0" applyAlignment="0" applyProtection="0"/>
    <xf numFmtId="285" fontId="5" fillId="27" borderId="0" applyNumberFormat="0" applyBorder="0" applyAlignment="0" applyProtection="0"/>
    <xf numFmtId="285" fontId="21" fillId="19" borderId="0" applyNumberFormat="0" applyBorder="0" applyAlignment="0" applyProtection="0"/>
    <xf numFmtId="0" fontId="22" fillId="14" borderId="0" applyNumberFormat="0" applyBorder="0" applyAlignment="0" applyProtection="0"/>
    <xf numFmtId="0" fontId="21" fillId="72" borderId="0" applyNumberFormat="0" applyBorder="0" applyAlignment="0" applyProtection="0"/>
    <xf numFmtId="0" fontId="21" fillId="72" borderId="0" applyNumberFormat="0" applyBorder="0" applyAlignment="0" applyProtection="0"/>
    <xf numFmtId="0" fontId="21" fillId="72" borderId="0" applyNumberFormat="0" applyBorder="0" applyAlignment="0" applyProtection="0"/>
    <xf numFmtId="285" fontId="5" fillId="28" borderId="0" applyNumberFormat="0" applyBorder="0" applyAlignment="0" applyProtection="0"/>
    <xf numFmtId="285" fontId="5" fillId="29" borderId="0" applyNumberFormat="0" applyBorder="0" applyAlignment="0" applyProtection="0"/>
    <xf numFmtId="285" fontId="21" fillId="20" borderId="0" applyNumberFormat="0" applyBorder="0" applyAlignment="0" applyProtection="0"/>
    <xf numFmtId="0" fontId="22" fillId="15" borderId="0" applyNumberFormat="0" applyBorder="0" applyAlignment="0" applyProtection="0"/>
    <xf numFmtId="0" fontId="21" fillId="73" borderId="0" applyNumberFormat="0" applyBorder="0" applyAlignment="0" applyProtection="0"/>
    <xf numFmtId="0" fontId="21" fillId="73" borderId="0" applyNumberFormat="0" applyBorder="0" applyAlignment="0" applyProtection="0"/>
    <xf numFmtId="0" fontId="21" fillId="67" borderId="0" applyNumberFormat="0" applyBorder="0" applyAlignment="0" applyProtection="0"/>
    <xf numFmtId="285" fontId="5" fillId="31" borderId="0" applyNumberFormat="0" applyBorder="0" applyAlignment="0" applyProtection="0"/>
    <xf numFmtId="285" fontId="5" fillId="32" borderId="0" applyNumberFormat="0" applyBorder="0" applyAlignment="0" applyProtection="0"/>
    <xf numFmtId="285" fontId="21" fillId="33" borderId="0" applyNumberFormat="0" applyBorder="0" applyAlignment="0" applyProtection="0"/>
    <xf numFmtId="0" fontId="22" fillId="30"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5" borderId="0" applyNumberFormat="0" applyBorder="0" applyAlignment="0" applyProtection="0"/>
    <xf numFmtId="285" fontId="25" fillId="0" borderId="0" applyNumberFormat="0" applyFill="0" applyBorder="0" applyAlignment="0" applyProtection="0">
      <alignment vertical="top"/>
      <protection locked="0"/>
    </xf>
    <xf numFmtId="0" fontId="27" fillId="3" borderId="0" applyNumberFormat="0" applyBorder="0" applyAlignment="0" applyProtection="0"/>
    <xf numFmtId="0" fontId="33" fillId="26" borderId="0"/>
    <xf numFmtId="285" fontId="28" fillId="26" borderId="0"/>
    <xf numFmtId="0" fontId="33" fillId="26" borderId="0"/>
    <xf numFmtId="0" fontId="8" fillId="26" borderId="0"/>
    <xf numFmtId="0" fontId="148" fillId="0" borderId="0" applyNumberForma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35" fillId="8" borderId="11" applyNumberFormat="0" applyAlignment="0" applyProtection="0"/>
    <xf numFmtId="0" fontId="153" fillId="0" borderId="0" applyFill="0" applyBorder="0" applyProtection="0">
      <alignment horizontal="center"/>
      <protection locked="0"/>
    </xf>
    <xf numFmtId="0" fontId="16" fillId="0" borderId="0">
      <protection locked="0"/>
    </xf>
    <xf numFmtId="0" fontId="37" fillId="35" borderId="13" applyNumberFormat="0" applyAlignment="0" applyProtection="0"/>
    <xf numFmtId="285" fontId="38" fillId="0" borderId="1">
      <alignment horizontal="left" wrapText="1"/>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0" fillId="0" borderId="0" applyNumberFormat="0" applyFill="0" applyBorder="0" applyAlignment="0" applyProtection="0"/>
    <xf numFmtId="0" fontId="161" fillId="0" borderId="0" applyNumberFormat="0" applyAlignment="0">
      <alignment horizontal="left"/>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33" fillId="25" borderId="0"/>
    <xf numFmtId="285" fontId="28" fillId="25" borderId="0"/>
    <xf numFmtId="0" fontId="33" fillId="25" borderId="0"/>
    <xf numFmtId="0" fontId="8" fillId="37"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6" fillId="0" borderId="0" applyNumberFormat="0" applyFill="0" applyBorder="0" applyAlignment="0" applyProtection="0"/>
    <xf numFmtId="285" fontId="44" fillId="39" borderId="0" applyNumberFormat="0" applyBorder="0" applyAlignment="0" applyProtection="0"/>
    <xf numFmtId="285" fontId="44" fillId="40" borderId="0" applyNumberFormat="0" applyBorder="0" applyAlignment="0" applyProtection="0"/>
    <xf numFmtId="285" fontId="44" fillId="41" borderId="0" applyNumberFormat="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5" fillId="0" borderId="0" applyNumberFormat="0" applyAlignment="0">
      <alignment horizontal="left"/>
    </xf>
    <xf numFmtId="0" fontId="16" fillId="0" borderId="0">
      <protection locked="0"/>
    </xf>
    <xf numFmtId="0" fontId="16" fillId="0" borderId="0">
      <protection locked="0"/>
    </xf>
    <xf numFmtId="0" fontId="16" fillId="0" borderId="0">
      <protection locked="0"/>
    </xf>
    <xf numFmtId="0" fontId="39" fillId="0" borderId="0" applyNumberFormat="0" applyFont="0" applyBorder="0" applyAlignment="0"/>
    <xf numFmtId="0" fontId="51" fillId="4" borderId="0" applyNumberFormat="0" applyBorder="0" applyAlignment="0" applyProtection="0"/>
    <xf numFmtId="0" fontId="52" fillId="78" borderId="0" applyNumberFormat="0" applyBorder="0" applyAlignment="0" applyProtection="0"/>
    <xf numFmtId="0" fontId="53" fillId="0" borderId="36" applyNumberFormat="0" applyAlignment="0" applyProtection="0"/>
    <xf numFmtId="0" fontId="53" fillId="0" borderId="37">
      <alignment horizontal="left" vertical="center"/>
    </xf>
    <xf numFmtId="0" fontId="16" fillId="0" borderId="0">
      <protection locked="0"/>
    </xf>
    <xf numFmtId="0" fontId="16" fillId="0" borderId="0">
      <protection locked="0"/>
    </xf>
    <xf numFmtId="0" fontId="153" fillId="0" borderId="0" applyFill="0" applyAlignment="0" applyProtection="0">
      <protection locked="0"/>
    </xf>
    <xf numFmtId="0" fontId="153" fillId="0" borderId="31" applyFill="0" applyAlignment="0" applyProtection="0">
      <protection locked="0"/>
    </xf>
    <xf numFmtId="0" fontId="16" fillId="0" borderId="0">
      <protection locked="0"/>
    </xf>
    <xf numFmtId="0" fontId="16" fillId="0" borderId="0">
      <protection locked="0"/>
    </xf>
    <xf numFmtId="0" fontId="16" fillId="0" borderId="0">
      <protection locked="0"/>
    </xf>
    <xf numFmtId="0" fontId="52" fillId="80" borderId="0" applyNumberFormat="0" applyBorder="0" applyAlignment="0" applyProtection="0"/>
    <xf numFmtId="0" fontId="17" fillId="0" borderId="0">
      <protection locked="0"/>
    </xf>
    <xf numFmtId="0" fontId="5" fillId="81" borderId="24" applyNumberFormat="0" applyAlignment="0">
      <protection locked="0"/>
    </xf>
    <xf numFmtId="0" fontId="5" fillId="81" borderId="24" applyNumberFormat="0" applyAlignment="0">
      <protection locked="0"/>
    </xf>
    <xf numFmtId="0" fontId="5" fillId="81" borderId="24" applyNumberFormat="0" applyAlignment="0">
      <protection locked="0"/>
    </xf>
    <xf numFmtId="0" fontId="7" fillId="81" borderId="24" applyNumberFormat="0" applyAlignment="0">
      <protection locked="0"/>
    </xf>
    <xf numFmtId="0" fontId="7" fillId="81" borderId="24" applyNumberFormat="0" applyAlignment="0">
      <protection locked="0"/>
    </xf>
    <xf numFmtId="0" fontId="7" fillId="81" borderId="24" applyNumberFormat="0" applyAlignment="0">
      <protection locked="0"/>
    </xf>
    <xf numFmtId="0" fontId="7" fillId="81" borderId="24" applyNumberFormat="0" applyAlignment="0">
      <protection locked="0"/>
    </xf>
    <xf numFmtId="0" fontId="169" fillId="0" borderId="1"/>
    <xf numFmtId="0" fontId="16" fillId="0" borderId="0">
      <protection locked="0"/>
    </xf>
    <xf numFmtId="0" fontId="16" fillId="0" borderId="0">
      <protection locked="0"/>
    </xf>
    <xf numFmtId="0" fontId="16" fillId="0" borderId="0">
      <protection locked="0"/>
    </xf>
    <xf numFmtId="0" fontId="16" fillId="0" borderId="0">
      <protection locked="0"/>
    </xf>
    <xf numFmtId="285" fontId="62" fillId="0" borderId="0" applyNumberFormat="0" applyFill="0" applyBorder="0" applyAlignment="0" applyProtection="0">
      <alignment vertical="top"/>
      <protection locked="0"/>
    </xf>
    <xf numFmtId="285" fontId="63" fillId="0" borderId="0">
      <alignment vertical="center"/>
    </xf>
    <xf numFmtId="285" fontId="66" fillId="0" borderId="0" applyProtection="0">
      <alignment vertical="center"/>
      <protection locked="0"/>
    </xf>
    <xf numFmtId="285" fontId="66" fillId="0" borderId="0" applyProtection="0">
      <alignment vertical="center"/>
      <protection locked="0"/>
    </xf>
    <xf numFmtId="285" fontId="65" fillId="0" borderId="0" applyProtection="0">
      <alignment vertical="center"/>
      <protection locked="0"/>
    </xf>
    <xf numFmtId="285" fontId="66" fillId="0" borderId="0" applyNumberFormat="0" applyProtection="0">
      <alignment vertical="top"/>
      <protection locked="0"/>
    </xf>
    <xf numFmtId="285" fontId="66" fillId="0" borderId="0" applyNumberFormat="0" applyProtection="0">
      <alignment vertical="top"/>
      <protection locked="0"/>
    </xf>
    <xf numFmtId="285" fontId="65" fillId="0" borderId="0" applyNumberFormat="0" applyProtection="0">
      <alignment vertical="top"/>
      <protection locked="0"/>
    </xf>
    <xf numFmtId="285" fontId="68" fillId="0" borderId="22" applyAlignment="0"/>
    <xf numFmtId="285" fontId="68" fillId="0" borderId="22" applyAlignment="0"/>
    <xf numFmtId="285" fontId="67" fillId="0" borderId="22" applyAlignment="0"/>
    <xf numFmtId="0" fontId="16" fillId="0" borderId="0">
      <protection locked="0"/>
    </xf>
    <xf numFmtId="0" fontId="16" fillId="0" borderId="0">
      <protection locked="0"/>
    </xf>
    <xf numFmtId="0" fontId="16" fillId="0" borderId="0">
      <protection locked="0"/>
    </xf>
    <xf numFmtId="0" fontId="16" fillId="0" borderId="0">
      <protection locked="0"/>
    </xf>
    <xf numFmtId="0" fontId="157" fillId="0" borderId="0"/>
    <xf numFmtId="0" fontId="157" fillId="0" borderId="0"/>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5" fontId="8" fillId="0" borderId="24" applyNumberFormat="0" applyFont="0" applyFill="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9" fillId="0" borderId="0">
      <protection locked="0"/>
    </xf>
    <xf numFmtId="0" fontId="72" fillId="42" borderId="0" applyNumberFormat="0" applyBorder="0" applyAlignment="0" applyProtection="0"/>
    <xf numFmtId="0" fontId="24" fillId="0" borderId="39"/>
    <xf numFmtId="0" fontId="16" fillId="0" borderId="0">
      <protection locked="0"/>
    </xf>
    <xf numFmtId="0" fontId="8" fillId="0" borderId="0"/>
    <xf numFmtId="0" fontId="8" fillId="0" borderId="0"/>
    <xf numFmtId="0" fontId="156" fillId="0" borderId="0"/>
    <xf numFmtId="0" fontId="180" fillId="0" borderId="0"/>
    <xf numFmtId="0" fontId="156" fillId="0" borderId="0"/>
    <xf numFmtId="0" fontId="39" fillId="0" borderId="0"/>
    <xf numFmtId="0" fontId="121" fillId="0" borderId="0"/>
    <xf numFmtId="0" fontId="121" fillId="0" borderId="0"/>
    <xf numFmtId="0" fontId="121" fillId="0" borderId="0"/>
    <xf numFmtId="0" fontId="121" fillId="0" borderId="0"/>
    <xf numFmtId="0" fontId="121" fillId="0" borderId="0"/>
    <xf numFmtId="0" fontId="39" fillId="0" borderId="0"/>
    <xf numFmtId="0" fontId="181" fillId="0" borderId="0"/>
    <xf numFmtId="285" fontId="3" fillId="0" borderId="0"/>
    <xf numFmtId="0" fontId="3" fillId="0" borderId="0"/>
    <xf numFmtId="285" fontId="73" fillId="0" borderId="0"/>
    <xf numFmtId="0" fontId="8" fillId="0" borderId="0"/>
    <xf numFmtId="285" fontId="2" fillId="0" borderId="0"/>
    <xf numFmtId="285" fontId="2" fillId="0" borderId="0"/>
    <xf numFmtId="285" fontId="2" fillId="0" borderId="0"/>
    <xf numFmtId="285" fontId="2" fillId="0" borderId="0"/>
    <xf numFmtId="285" fontId="2" fillId="0" borderId="0"/>
    <xf numFmtId="285" fontId="2" fillId="0" borderId="0"/>
    <xf numFmtId="0" fontId="2" fillId="0" borderId="0"/>
    <xf numFmtId="285" fontId="2" fillId="0" borderId="0"/>
    <xf numFmtId="285" fontId="2" fillId="0" borderId="0"/>
    <xf numFmtId="285" fontId="2" fillId="0" borderId="0"/>
    <xf numFmtId="0" fontId="2" fillId="0" borderId="0"/>
    <xf numFmtId="0" fontId="2" fillId="0" borderId="0"/>
    <xf numFmtId="0" fontId="2" fillId="0" borderId="0"/>
    <xf numFmtId="0" fontId="2" fillId="0" borderId="0"/>
    <xf numFmtId="0" fontId="2" fillId="0" borderId="0"/>
    <xf numFmtId="285" fontId="8" fillId="0" borderId="0"/>
    <xf numFmtId="285" fontId="8" fillId="0" borderId="0"/>
    <xf numFmtId="285" fontId="8" fillId="0" borderId="0"/>
    <xf numFmtId="0" fontId="2" fillId="0" borderId="0"/>
    <xf numFmtId="0" fontId="2" fillId="0" borderId="0"/>
    <xf numFmtId="0" fontId="8" fillId="0" borderId="0"/>
    <xf numFmtId="0" fontId="2" fillId="0" borderId="0"/>
    <xf numFmtId="285" fontId="2" fillId="0" borderId="0"/>
    <xf numFmtId="285" fontId="2" fillId="0" borderId="0"/>
    <xf numFmtId="285" fontId="2" fillId="0" borderId="0"/>
    <xf numFmtId="0" fontId="2" fillId="0" borderId="0"/>
    <xf numFmtId="0" fontId="2" fillId="0" borderId="0"/>
    <xf numFmtId="0" fontId="2" fillId="0" borderId="0"/>
    <xf numFmtId="0" fontId="2" fillId="0" borderId="0"/>
    <xf numFmtId="0" fontId="2" fillId="0" borderId="0"/>
    <xf numFmtId="285" fontId="2" fillId="0" borderId="0"/>
    <xf numFmtId="285" fontId="2" fillId="0" borderId="0"/>
    <xf numFmtId="285" fontId="2" fillId="0" borderId="0"/>
    <xf numFmtId="0" fontId="8" fillId="0" borderId="0"/>
    <xf numFmtId="285" fontId="2" fillId="0" borderId="0"/>
    <xf numFmtId="285" fontId="2" fillId="0" borderId="0"/>
    <xf numFmtId="285" fontId="2" fillId="0" borderId="0"/>
    <xf numFmtId="285" fontId="2" fillId="0" borderId="0"/>
    <xf numFmtId="285" fontId="2" fillId="0" borderId="0"/>
    <xf numFmtId="285" fontId="2" fillId="0" borderId="0"/>
    <xf numFmtId="0" fontId="8" fillId="0" borderId="0"/>
    <xf numFmtId="285" fontId="8" fillId="0" borderId="0"/>
    <xf numFmtId="0" fontId="8" fillId="0" borderId="0"/>
    <xf numFmtId="0" fontId="2" fillId="0" borderId="0"/>
    <xf numFmtId="0" fontId="2" fillId="0" borderId="0"/>
    <xf numFmtId="0" fontId="2" fillId="0" borderId="0"/>
    <xf numFmtId="0" fontId="156" fillId="0" borderId="0"/>
    <xf numFmtId="0" fontId="8" fillId="0" borderId="0"/>
    <xf numFmtId="0" fontId="156" fillId="0" borderId="0"/>
    <xf numFmtId="0" fontId="8" fillId="0" borderId="0"/>
    <xf numFmtId="285" fontId="75" fillId="0" borderId="0"/>
    <xf numFmtId="0" fontId="75" fillId="0" borderId="0"/>
    <xf numFmtId="285" fontId="74" fillId="0" borderId="0"/>
    <xf numFmtId="0" fontId="19" fillId="48" borderId="25" applyNumberFormat="0" applyFont="0" applyAlignment="0" applyProtection="0"/>
    <xf numFmtId="0" fontId="5" fillId="48" borderId="25" applyNumberFormat="0" applyFont="0" applyAlignment="0" applyProtection="0"/>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5" fontId="39" fillId="0" borderId="0"/>
    <xf numFmtId="0" fontId="77" fillId="8" borderId="26" applyNumberFormat="0" applyAlignment="0" applyProtection="0"/>
    <xf numFmtId="285" fontId="78" fillId="36" borderId="0" applyFill="0" applyBorder="0" applyProtection="0">
      <alignment horizontal="center"/>
    </xf>
    <xf numFmtId="285" fontId="79" fillId="0" borderId="0"/>
    <xf numFmtId="0" fontId="80" fillId="82"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285" fontId="79" fillId="0" borderId="0"/>
    <xf numFmtId="285" fontId="81" fillId="0" borderId="0" applyProtection="0"/>
    <xf numFmtId="0" fontId="16" fillId="0" borderId="0">
      <protection locked="0"/>
    </xf>
    <xf numFmtId="0" fontId="16" fillId="0" borderId="0">
      <protection locked="0"/>
    </xf>
    <xf numFmtId="0" fontId="30" fillId="81" borderId="26" applyNumberFormat="0" applyProtection="0">
      <alignment vertical="center"/>
    </xf>
    <xf numFmtId="0" fontId="47" fillId="81" borderId="26" applyNumberFormat="0" applyProtection="0">
      <alignment vertical="center"/>
    </xf>
    <xf numFmtId="0" fontId="30" fillId="81" borderId="26" applyNumberFormat="0" applyProtection="0">
      <alignment horizontal="left" vertical="center" indent="1"/>
    </xf>
    <xf numFmtId="0" fontId="30" fillId="81" borderId="26" applyNumberFormat="0" applyProtection="0">
      <alignment horizontal="left" vertical="center" indent="1"/>
    </xf>
    <xf numFmtId="285" fontId="3" fillId="49" borderId="26" applyNumberFormat="0" applyProtection="0">
      <alignment horizontal="left" vertical="center" indent="1"/>
    </xf>
    <xf numFmtId="0" fontId="30" fillId="83" borderId="26" applyNumberFormat="0" applyProtection="0">
      <alignment horizontal="right" vertical="center"/>
    </xf>
    <xf numFmtId="0" fontId="30" fillId="84" borderId="26" applyNumberFormat="0" applyProtection="0">
      <alignment horizontal="right" vertical="center"/>
    </xf>
    <xf numFmtId="0" fontId="30" fillId="70" borderId="26" applyNumberFormat="0" applyProtection="0">
      <alignment horizontal="right" vertical="center"/>
    </xf>
    <xf numFmtId="0" fontId="30" fillId="85" borderId="26" applyNumberFormat="0" applyProtection="0">
      <alignment horizontal="right" vertical="center"/>
    </xf>
    <xf numFmtId="0" fontId="30" fillId="86" borderId="26" applyNumberFormat="0" applyProtection="0">
      <alignment horizontal="right" vertical="center"/>
    </xf>
    <xf numFmtId="0" fontId="30" fillId="75" borderId="26" applyNumberFormat="0" applyProtection="0">
      <alignment horizontal="right" vertical="center"/>
    </xf>
    <xf numFmtId="0" fontId="30" fillId="71" borderId="26" applyNumberFormat="0" applyProtection="0">
      <alignment horizontal="right" vertical="center"/>
    </xf>
    <xf numFmtId="0" fontId="30" fillId="87" borderId="26" applyNumberFormat="0" applyProtection="0">
      <alignment horizontal="right" vertical="center"/>
    </xf>
    <xf numFmtId="0" fontId="30" fillId="88" borderId="26" applyNumberFormat="0" applyProtection="0">
      <alignment horizontal="right" vertical="center"/>
    </xf>
    <xf numFmtId="0" fontId="29" fillId="89" borderId="26" applyNumberFormat="0" applyProtection="0">
      <alignment horizontal="left" vertical="center" indent="1"/>
    </xf>
    <xf numFmtId="0" fontId="30" fillId="90" borderId="41" applyNumberFormat="0" applyProtection="0">
      <alignment horizontal="left" vertical="center" indent="1"/>
    </xf>
    <xf numFmtId="0" fontId="84" fillId="91" borderId="0" applyNumberFormat="0" applyProtection="0">
      <alignment horizontal="left" vertical="center" indent="1"/>
    </xf>
    <xf numFmtId="285" fontId="3" fillId="49" borderId="26" applyNumberFormat="0" applyProtection="0">
      <alignment horizontal="left" vertical="center" indent="1"/>
    </xf>
    <xf numFmtId="0" fontId="85" fillId="90" borderId="26" applyNumberFormat="0" applyProtection="0">
      <alignment horizontal="left" vertical="center" indent="1"/>
    </xf>
    <xf numFmtId="0" fontId="85" fillId="92" borderId="26" applyNumberFormat="0" applyProtection="0">
      <alignment horizontal="left" vertical="center" indent="1"/>
    </xf>
    <xf numFmtId="285" fontId="3" fillId="62" borderId="26" applyNumberFormat="0" applyProtection="0">
      <alignment horizontal="left" vertical="center" indent="1"/>
    </xf>
    <xf numFmtId="285" fontId="3" fillId="62" borderId="26" applyNumberFormat="0" applyProtection="0">
      <alignment horizontal="left" vertical="center" indent="1"/>
    </xf>
    <xf numFmtId="285" fontId="3" fillId="63" borderId="26" applyNumberFormat="0" applyProtection="0">
      <alignment horizontal="left" vertical="center" indent="1"/>
    </xf>
    <xf numFmtId="285" fontId="3" fillId="63" borderId="26" applyNumberFormat="0" applyProtection="0">
      <alignment horizontal="left" vertical="center" indent="1"/>
    </xf>
    <xf numFmtId="285" fontId="3" fillId="44" borderId="26" applyNumberFormat="0" applyProtection="0">
      <alignment horizontal="left" vertical="center" indent="1"/>
    </xf>
    <xf numFmtId="285" fontId="3" fillId="44" borderId="26" applyNumberFormat="0" applyProtection="0">
      <alignment horizontal="left" vertical="center" indent="1"/>
    </xf>
    <xf numFmtId="285" fontId="3" fillId="49" borderId="26" applyNumberFormat="0" applyProtection="0">
      <alignment horizontal="left" vertical="center" indent="1"/>
    </xf>
    <xf numFmtId="285" fontId="3" fillId="49" borderId="26" applyNumberFormat="0" applyProtection="0">
      <alignment horizontal="left" vertical="center" indent="1"/>
    </xf>
    <xf numFmtId="0" fontId="30" fillId="80" borderId="26" applyNumberFormat="0" applyProtection="0">
      <alignment vertical="center"/>
    </xf>
    <xf numFmtId="0" fontId="47" fillId="80" borderId="26" applyNumberFormat="0" applyProtection="0">
      <alignment vertical="center"/>
    </xf>
    <xf numFmtId="0" fontId="30" fillId="80" borderId="26" applyNumberFormat="0" applyProtection="0">
      <alignment horizontal="left" vertical="center" indent="1"/>
    </xf>
    <xf numFmtId="0" fontId="30" fillId="80" borderId="26" applyNumberFormat="0" applyProtection="0">
      <alignment horizontal="left" vertical="center" indent="1"/>
    </xf>
    <xf numFmtId="0" fontId="30" fillId="90" borderId="26" applyNumberFormat="0" applyProtection="0">
      <alignment horizontal="right" vertical="center"/>
    </xf>
    <xf numFmtId="0" fontId="47" fillId="90" borderId="26" applyNumberFormat="0" applyProtection="0">
      <alignment horizontal="right" vertical="center"/>
    </xf>
    <xf numFmtId="285" fontId="3" fillId="49" borderId="26" applyNumberFormat="0" applyProtection="0">
      <alignment horizontal="left" vertical="center" indent="1"/>
    </xf>
    <xf numFmtId="285" fontId="3" fillId="49" borderId="26" applyNumberFormat="0" applyProtection="0">
      <alignment horizontal="left" vertical="center" indent="1"/>
    </xf>
    <xf numFmtId="285" fontId="86" fillId="0" borderId="0"/>
    <xf numFmtId="0" fontId="87" fillId="90" borderId="26" applyNumberFormat="0" applyProtection="0">
      <alignment horizontal="right" vertical="center"/>
    </xf>
    <xf numFmtId="0" fontId="3" fillId="8" borderId="0" applyNumberFormat="0" applyFont="0" applyBorder="0" applyAlignment="0" applyProtection="0"/>
    <xf numFmtId="0" fontId="3" fillId="0" borderId="0" applyNumberFormat="0" applyFont="0" applyBorder="0" applyAlignment="0" applyProtection="0"/>
    <xf numFmtId="285" fontId="88" fillId="0" borderId="0"/>
    <xf numFmtId="285" fontId="90" fillId="0" borderId="0" applyNumberFormat="0" applyFill="0" applyBorder="0" applyAlignment="0" applyProtection="0"/>
    <xf numFmtId="0" fontId="189" fillId="0" borderId="0" applyNumberFormat="0" applyFill="0" applyBorder="0" applyAlignment="0" applyProtection="0">
      <alignment horizontal="center"/>
    </xf>
    <xf numFmtId="285" fontId="89" fillId="0" borderId="0"/>
    <xf numFmtId="285" fontId="94" fillId="0" borderId="0"/>
    <xf numFmtId="285" fontId="15" fillId="0" borderId="0"/>
    <xf numFmtId="285" fontId="15" fillId="0" borderId="0"/>
    <xf numFmtId="285" fontId="13" fillId="0" borderId="0"/>
    <xf numFmtId="0" fontId="194" fillId="0" borderId="0"/>
    <xf numFmtId="285" fontId="24" fillId="0" borderId="0" applyNumberFormat="0" applyFont="0" applyFill="0" applyBorder="0" applyAlignment="0" applyProtection="0">
      <alignment vertical="top"/>
    </xf>
    <xf numFmtId="285" fontId="24" fillId="0" borderId="0" applyNumberFormat="0" applyFont="0" applyFill="0" applyBorder="0" applyAlignment="0" applyProtection="0">
      <alignment vertical="top"/>
    </xf>
    <xf numFmtId="0" fontId="127" fillId="0" borderId="0"/>
    <xf numFmtId="0" fontId="16" fillId="0" borderId="10">
      <protection locked="0"/>
    </xf>
    <xf numFmtId="0" fontId="16" fillId="0" borderId="10">
      <protection locked="0"/>
    </xf>
    <xf numFmtId="0" fontId="16" fillId="0" borderId="0">
      <protection locked="0"/>
    </xf>
    <xf numFmtId="285" fontId="96" fillId="0" borderId="0" applyFill="0" applyBorder="0" applyProtection="0">
      <alignment horizontal="left" vertical="top"/>
    </xf>
    <xf numFmtId="0" fontId="197" fillId="0" borderId="0"/>
    <xf numFmtId="0" fontId="198" fillId="0" borderId="0"/>
    <xf numFmtId="0" fontId="199" fillId="0" borderId="0"/>
    <xf numFmtId="0" fontId="98" fillId="0" borderId="0" applyNumberFormat="0" applyFill="0" applyBorder="0" applyAlignment="0" applyProtection="0"/>
    <xf numFmtId="0" fontId="98" fillId="0" borderId="0" applyNumberFormat="0" applyFill="0" applyBorder="0" applyAlignment="0" applyProtection="0"/>
    <xf numFmtId="285" fontId="99" fillId="0" borderId="0"/>
    <xf numFmtId="285" fontId="99" fillId="0" borderId="0"/>
    <xf numFmtId="285" fontId="99" fillId="0" borderId="0"/>
    <xf numFmtId="285" fontId="99" fillId="0" borderId="0"/>
    <xf numFmtId="0" fontId="16" fillId="0" borderId="0">
      <protection locked="0"/>
    </xf>
    <xf numFmtId="0" fontId="16" fillId="0" borderId="10">
      <protection locked="0"/>
    </xf>
    <xf numFmtId="285" fontId="99" fillId="0" borderId="0"/>
    <xf numFmtId="0" fontId="16" fillId="0" borderId="0">
      <protection locked="0"/>
    </xf>
    <xf numFmtId="0" fontId="16" fillId="0" borderId="10">
      <protection locked="0"/>
    </xf>
    <xf numFmtId="0" fontId="23" fillId="17" borderId="0" applyNumberFormat="0" applyBorder="0" applyAlignment="0" applyProtection="0"/>
    <xf numFmtId="285" fontId="23" fillId="17" borderId="0" applyNumberFormat="0" applyBorder="0" applyAlignment="0" applyProtection="0"/>
    <xf numFmtId="0" fontId="23" fillId="21" borderId="0" applyNumberFormat="0" applyBorder="0" applyAlignment="0" applyProtection="0"/>
    <xf numFmtId="285" fontId="23" fillId="21" borderId="0" applyNumberFormat="0" applyBorder="0" applyAlignment="0" applyProtection="0"/>
    <xf numFmtId="0" fontId="23" fillId="24" borderId="0" applyNumberFormat="0" applyBorder="0" applyAlignment="0" applyProtection="0"/>
    <xf numFmtId="285" fontId="23" fillId="24" borderId="0" applyNumberFormat="0" applyBorder="0" applyAlignment="0" applyProtection="0"/>
    <xf numFmtId="0" fontId="23" fillId="14" borderId="0" applyNumberFormat="0" applyBorder="0" applyAlignment="0" applyProtection="0"/>
    <xf numFmtId="285" fontId="23" fillId="14" borderId="0" applyNumberFormat="0" applyBorder="0" applyAlignment="0" applyProtection="0"/>
    <xf numFmtId="0" fontId="23" fillId="15" borderId="0" applyNumberFormat="0" applyBorder="0" applyAlignment="0" applyProtection="0"/>
    <xf numFmtId="285" fontId="23" fillId="15" borderId="0" applyNumberFormat="0" applyBorder="0" applyAlignment="0" applyProtection="0"/>
    <xf numFmtId="0" fontId="23" fillId="30" borderId="0" applyNumberFormat="0" applyBorder="0" applyAlignment="0" applyProtection="0"/>
    <xf numFmtId="285" fontId="23" fillId="30" borderId="0" applyNumberFormat="0" applyBorder="0" applyAlignment="0" applyProtection="0"/>
    <xf numFmtId="0" fontId="16" fillId="0" borderId="10">
      <protection locked="0"/>
    </xf>
    <xf numFmtId="0" fontId="102" fillId="8" borderId="11" applyNumberFormat="0" applyAlignment="0" applyProtection="0"/>
    <xf numFmtId="0" fontId="16" fillId="0" borderId="0">
      <protection locked="0"/>
    </xf>
    <xf numFmtId="0" fontId="16" fillId="0" borderId="10">
      <protection locked="0"/>
    </xf>
    <xf numFmtId="0" fontId="103" fillId="8" borderId="26" applyNumberFormat="0" applyAlignment="0" applyProtection="0"/>
    <xf numFmtId="285" fontId="103" fillId="8" borderId="26" applyNumberFormat="0" applyAlignment="0" applyProtection="0"/>
    <xf numFmtId="0" fontId="104" fillId="8" borderId="11" applyNumberFormat="0" applyAlignment="0" applyProtection="0"/>
    <xf numFmtId="285" fontId="104" fillId="8" borderId="11" applyNumberFormat="0" applyAlignment="0" applyProtection="0"/>
    <xf numFmtId="0" fontId="10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285" fontId="25" fillId="0" borderId="0" applyNumberFormat="0" applyFill="0" applyBorder="0" applyAlignment="0" applyProtection="0">
      <alignment vertical="top"/>
      <protection locked="0"/>
    </xf>
    <xf numFmtId="285" fontId="25" fillId="0" borderId="0" applyNumberFormat="0" applyFill="0" applyBorder="0" applyAlignment="0" applyProtection="0">
      <alignment vertical="top"/>
      <protection locked="0"/>
    </xf>
    <xf numFmtId="0" fontId="16" fillId="0" borderId="0">
      <protection locked="0"/>
    </xf>
    <xf numFmtId="0" fontId="16" fillId="0" borderId="10">
      <protection locked="0"/>
    </xf>
    <xf numFmtId="0" fontId="108" fillId="78" borderId="33"/>
    <xf numFmtId="0" fontId="16" fillId="0" borderId="0">
      <protection locked="0"/>
    </xf>
    <xf numFmtId="0" fontId="16" fillId="0" borderId="10">
      <protection locked="0"/>
    </xf>
    <xf numFmtId="0" fontId="108" fillId="44" borderId="12"/>
    <xf numFmtId="0" fontId="16" fillId="0" borderId="0">
      <protection locked="0"/>
    </xf>
    <xf numFmtId="0" fontId="16" fillId="0" borderId="0">
      <protection locked="0"/>
    </xf>
    <xf numFmtId="285" fontId="109" fillId="0" borderId="9">
      <alignment horizontal="left" vertical="top" wrapText="1"/>
    </xf>
    <xf numFmtId="0" fontId="203" fillId="94" borderId="0" applyNumberFormat="0"/>
    <xf numFmtId="0" fontId="110" fillId="0" borderId="19" applyNumberFormat="0" applyFill="0" applyAlignment="0" applyProtection="0"/>
    <xf numFmtId="285" fontId="110" fillId="0" borderId="19" applyNumberFormat="0" applyFill="0" applyAlignment="0" applyProtection="0"/>
    <xf numFmtId="0" fontId="111" fillId="0" borderId="20" applyNumberFormat="0" applyFill="0" applyAlignment="0" applyProtection="0"/>
    <xf numFmtId="285" fontId="111" fillId="0" borderId="20" applyNumberFormat="0" applyFill="0" applyAlignment="0" applyProtection="0"/>
    <xf numFmtId="0" fontId="112" fillId="0" borderId="21" applyNumberFormat="0" applyFill="0" applyAlignment="0" applyProtection="0"/>
    <xf numFmtId="285" fontId="112" fillId="0" borderId="21" applyNumberFormat="0" applyFill="0" applyAlignment="0" applyProtection="0"/>
    <xf numFmtId="0" fontId="112" fillId="0" borderId="0" applyNumberFormat="0" applyFill="0" applyBorder="0" applyAlignment="0" applyProtection="0"/>
    <xf numFmtId="285" fontId="112" fillId="0" borderId="0" applyNumberFormat="0" applyFill="0" applyBorder="0" applyAlignment="0" applyProtection="0"/>
    <xf numFmtId="0" fontId="16" fillId="0" borderId="10">
      <protection locked="0"/>
    </xf>
    <xf numFmtId="0" fontId="16" fillId="0" borderId="0">
      <protection locked="0"/>
    </xf>
    <xf numFmtId="0" fontId="3" fillId="0" borderId="24">
      <alignment horizontal="right"/>
    </xf>
    <xf numFmtId="0" fontId="114" fillId="0" borderId="28" applyNumberFormat="0" applyFill="0" applyAlignment="0" applyProtection="0"/>
    <xf numFmtId="285" fontId="114" fillId="0" borderId="28" applyNumberFormat="0" applyFill="0" applyAlignment="0" applyProtection="0"/>
    <xf numFmtId="0" fontId="16" fillId="0" borderId="10">
      <protection locked="0"/>
    </xf>
    <xf numFmtId="285" fontId="3" fillId="0" borderId="0"/>
    <xf numFmtId="285" fontId="3" fillId="0" borderId="0"/>
    <xf numFmtId="285" fontId="3" fillId="0" borderId="0"/>
    <xf numFmtId="285" fontId="8" fillId="0" borderId="0"/>
    <xf numFmtId="285" fontId="3" fillId="0" borderId="0"/>
    <xf numFmtId="0" fontId="115" fillId="35" borderId="13" applyNumberFormat="0" applyAlignment="0" applyProtection="0"/>
    <xf numFmtId="285" fontId="115" fillId="35" borderId="13" applyNumberFormat="0" applyAlignment="0" applyProtection="0"/>
    <xf numFmtId="285" fontId="97" fillId="0" borderId="0" applyNumberFormat="0" applyFill="0" applyBorder="0" applyAlignment="0" applyProtection="0"/>
    <xf numFmtId="285" fontId="97" fillId="0" borderId="0" applyNumberFormat="0" applyFill="0" applyBorder="0" applyAlignment="0" applyProtection="0"/>
    <xf numFmtId="0" fontId="3" fillId="0" borderId="1"/>
    <xf numFmtId="0" fontId="16" fillId="0" borderId="0">
      <protection locked="0"/>
    </xf>
    <xf numFmtId="0" fontId="116" fillId="42" borderId="0" applyNumberFormat="0" applyBorder="0" applyAlignment="0" applyProtection="0"/>
    <xf numFmtId="285" fontId="116" fillId="42" borderId="0" applyNumberFormat="0" applyBorder="0" applyAlignment="0" applyProtection="0"/>
    <xf numFmtId="0" fontId="16" fillId="0" borderId="10">
      <protection locked="0"/>
    </xf>
    <xf numFmtId="0" fontId="16" fillId="0" borderId="0">
      <protection locked="0"/>
    </xf>
    <xf numFmtId="0" fontId="20" fillId="0" borderId="0"/>
    <xf numFmtId="0" fontId="5" fillId="0" borderId="0"/>
    <xf numFmtId="0" fontId="39" fillId="0" borderId="0">
      <alignment vertical="center"/>
    </xf>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8" fillId="0" borderId="0"/>
    <xf numFmtId="0" fontId="39" fillId="0" borderId="0"/>
    <xf numFmtId="0" fontId="7" fillId="0" borderId="0"/>
    <xf numFmtId="0" fontId="8" fillId="0" borderId="0"/>
    <xf numFmtId="285" fontId="3" fillId="0" borderId="0"/>
    <xf numFmtId="0" fontId="3" fillId="0" borderId="0"/>
    <xf numFmtId="285" fontId="3" fillId="0" borderId="0"/>
    <xf numFmtId="0" fontId="3" fillId="0" borderId="0"/>
    <xf numFmtId="0" fontId="2" fillId="0" borderId="0"/>
    <xf numFmtId="0" fontId="2" fillId="0" borderId="0"/>
    <xf numFmtId="0" fontId="3" fillId="0" borderId="0"/>
    <xf numFmtId="285" fontId="2" fillId="0" borderId="0"/>
    <xf numFmtId="285" fontId="2" fillId="0" borderId="0"/>
    <xf numFmtId="285" fontId="2" fillId="0" borderId="0"/>
    <xf numFmtId="285" fontId="2" fillId="0" borderId="0"/>
    <xf numFmtId="285" fontId="2" fillId="0" borderId="0"/>
    <xf numFmtId="285" fontId="2" fillId="0" borderId="0"/>
    <xf numFmtId="285" fontId="3" fillId="0" borderId="0"/>
    <xf numFmtId="0" fontId="8" fillId="0" borderId="0"/>
    <xf numFmtId="285" fontId="8" fillId="0" borderId="0"/>
    <xf numFmtId="0" fontId="8" fillId="0" borderId="0"/>
    <xf numFmtId="0" fontId="2" fillId="0" borderId="0"/>
    <xf numFmtId="0" fontId="2" fillId="0" borderId="0"/>
    <xf numFmtId="0" fontId="52" fillId="0" borderId="0"/>
    <xf numFmtId="0" fontId="7" fillId="0" borderId="0"/>
    <xf numFmtId="285" fontId="8" fillId="0" borderId="0"/>
    <xf numFmtId="0" fontId="20" fillId="0" borderId="0"/>
    <xf numFmtId="285" fontId="20" fillId="0" borderId="0"/>
    <xf numFmtId="0" fontId="52" fillId="0" borderId="0"/>
    <xf numFmtId="0" fontId="2" fillId="0" borderId="0"/>
    <xf numFmtId="0" fontId="2" fillId="0" borderId="0"/>
    <xf numFmtId="0" fontId="2" fillId="0" borderId="0"/>
    <xf numFmtId="0" fontId="2" fillId="0" borderId="0"/>
    <xf numFmtId="0" fontId="8" fillId="0" borderId="0"/>
    <xf numFmtId="285" fontId="8" fillId="0" borderId="0"/>
    <xf numFmtId="0" fontId="2" fillId="0" borderId="0"/>
    <xf numFmtId="0" fontId="1" fillId="0" borderId="0"/>
    <xf numFmtId="0" fontId="7" fillId="0" borderId="0"/>
    <xf numFmtId="285" fontId="3" fillId="0" borderId="0"/>
    <xf numFmtId="285" fontId="3" fillId="0" borderId="0"/>
    <xf numFmtId="285" fontId="3" fillId="0" borderId="0"/>
    <xf numFmtId="285" fontId="8" fillId="0" borderId="0"/>
    <xf numFmtId="285" fontId="8" fillId="0" borderId="0"/>
    <xf numFmtId="285" fontId="2" fillId="0" borderId="0"/>
    <xf numFmtId="285" fontId="2" fillId="0" borderId="0"/>
    <xf numFmtId="285" fontId="2" fillId="0" borderId="0"/>
    <xf numFmtId="285" fontId="2" fillId="0" borderId="0"/>
    <xf numFmtId="285" fontId="2" fillId="0" borderId="0"/>
    <xf numFmtId="285" fontId="2" fillId="0" borderId="0"/>
    <xf numFmtId="0" fontId="2" fillId="0" borderId="0"/>
    <xf numFmtId="0" fontId="2" fillId="0" borderId="0"/>
    <xf numFmtId="0" fontId="2" fillId="0" borderId="0"/>
    <xf numFmtId="0" fontId="5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285" fontId="5" fillId="0" borderId="0"/>
    <xf numFmtId="0" fontId="5" fillId="0" borderId="0"/>
    <xf numFmtId="285" fontId="2" fillId="0" borderId="0"/>
    <xf numFmtId="285" fontId="2" fillId="0" borderId="0"/>
    <xf numFmtId="285" fontId="2" fillId="0" borderId="0"/>
    <xf numFmtId="285" fontId="2" fillId="0" borderId="0"/>
    <xf numFmtId="285" fontId="2" fillId="0" borderId="0"/>
    <xf numFmtId="285" fontId="2" fillId="0" borderId="0"/>
    <xf numFmtId="0" fontId="2" fillId="0" borderId="0"/>
    <xf numFmtId="0" fontId="2" fillId="0" borderId="0"/>
    <xf numFmtId="285" fontId="3" fillId="0" borderId="0"/>
    <xf numFmtId="0" fontId="5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285" fontId="2" fillId="0" borderId="0"/>
    <xf numFmtId="285" fontId="2" fillId="0" borderId="0"/>
    <xf numFmtId="285" fontId="2" fillId="0" borderId="0"/>
    <xf numFmtId="285" fontId="2" fillId="0" borderId="0"/>
    <xf numFmtId="285" fontId="2" fillId="0" borderId="0"/>
    <xf numFmtId="285" fontId="2" fillId="0" borderId="0"/>
    <xf numFmtId="285" fontId="2" fillId="0" borderId="0"/>
    <xf numFmtId="285" fontId="2" fillId="0" borderId="0"/>
    <xf numFmtId="285" fontId="2" fillId="0" borderId="0"/>
    <xf numFmtId="0" fontId="1" fillId="0" borderId="0"/>
    <xf numFmtId="0" fontId="2" fillId="0" borderId="0"/>
    <xf numFmtId="0" fontId="2" fillId="0" borderId="0"/>
    <xf numFmtId="0" fontId="120" fillId="0" borderId="0"/>
    <xf numFmtId="285" fontId="2" fillId="0" borderId="0"/>
    <xf numFmtId="285" fontId="2" fillId="0" borderId="0"/>
    <xf numFmtId="28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85" fontId="3" fillId="0" borderId="0"/>
    <xf numFmtId="0" fontId="2" fillId="0" borderId="0"/>
    <xf numFmtId="0" fontId="2" fillId="0" borderId="0"/>
    <xf numFmtId="0" fontId="1" fillId="0" borderId="0"/>
    <xf numFmtId="0" fontId="2" fillId="0" borderId="0"/>
    <xf numFmtId="0" fontId="121" fillId="0" borderId="0"/>
    <xf numFmtId="0" fontId="121" fillId="0" borderId="0"/>
    <xf numFmtId="0" fontId="121" fillId="0" borderId="0"/>
    <xf numFmtId="0" fontId="121" fillId="0" borderId="0"/>
    <xf numFmtId="0" fontId="121" fillId="0" borderId="0"/>
    <xf numFmtId="285" fontId="3" fillId="0" borderId="0"/>
    <xf numFmtId="0" fontId="20" fillId="0" borderId="0"/>
    <xf numFmtId="0" fontId="2" fillId="0" borderId="0"/>
    <xf numFmtId="0" fontId="2" fillId="0" borderId="0"/>
    <xf numFmtId="0" fontId="2" fillId="0" borderId="0"/>
    <xf numFmtId="285" fontId="5" fillId="0" borderId="0"/>
    <xf numFmtId="0" fontId="39" fillId="0" borderId="0">
      <alignment vertical="center"/>
    </xf>
    <xf numFmtId="0" fontId="2" fillId="0" borderId="0"/>
    <xf numFmtId="0" fontId="2" fillId="0" borderId="0"/>
    <xf numFmtId="0" fontId="2" fillId="0" borderId="0"/>
    <xf numFmtId="0" fontId="8" fillId="0" borderId="0"/>
    <xf numFmtId="0" fontId="39" fillId="0" borderId="0">
      <alignment vertical="center"/>
    </xf>
    <xf numFmtId="285" fontId="3" fillId="0" borderId="0"/>
    <xf numFmtId="285" fontId="3" fillId="0" borderId="0"/>
    <xf numFmtId="285" fontId="3" fillId="0" borderId="0"/>
    <xf numFmtId="285" fontId="3" fillId="0" borderId="0"/>
    <xf numFmtId="285" fontId="3" fillId="0" borderId="0"/>
    <xf numFmtId="285" fontId="3" fillId="0" borderId="0"/>
    <xf numFmtId="285" fontId="3" fillId="0" borderId="0"/>
    <xf numFmtId="285" fontId="3" fillId="0" borderId="0"/>
    <xf numFmtId="0" fontId="122" fillId="3" borderId="0" applyNumberFormat="0" applyBorder="0" applyAlignment="0" applyProtection="0"/>
    <xf numFmtId="285" fontId="122" fillId="3" borderId="0" applyNumberFormat="0" applyBorder="0" applyAlignment="0" applyProtection="0"/>
    <xf numFmtId="0" fontId="16" fillId="0" borderId="10">
      <protection locked="0"/>
    </xf>
    <xf numFmtId="0" fontId="123" fillId="0" borderId="0" applyNumberFormat="0" applyFill="0" applyBorder="0" applyAlignment="0" applyProtection="0"/>
    <xf numFmtId="285" fontId="123" fillId="0" borderId="0" applyNumberFormat="0" applyFill="0" applyBorder="0" applyAlignment="0" applyProtection="0"/>
    <xf numFmtId="0" fontId="20" fillId="48" borderId="25" applyNumberFormat="0" applyFont="0" applyAlignment="0" applyProtection="0"/>
    <xf numFmtId="285" fontId="20" fillId="48" borderId="25" applyNumberFormat="0" applyFont="0" applyAlignment="0" applyProtection="0"/>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7" fillId="0" borderId="10">
      <protection locked="0"/>
    </xf>
    <xf numFmtId="0" fontId="16" fillId="0" borderId="10">
      <protection locked="0"/>
    </xf>
    <xf numFmtId="0" fontId="16" fillId="0" borderId="1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7" fillId="0" borderId="10">
      <protection locked="0"/>
    </xf>
    <xf numFmtId="0" fontId="17"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7" fillId="0" borderId="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0" fontId="16" fillId="0" borderId="10">
      <protection locked="0"/>
    </xf>
    <xf numFmtId="0" fontId="16" fillId="0" borderId="0">
      <protection locked="0"/>
    </xf>
    <xf numFmtId="0" fontId="125" fillId="0" borderId="23" applyNumberFormat="0" applyFill="0" applyAlignment="0" applyProtection="0"/>
    <xf numFmtId="285" fontId="125" fillId="0" borderId="23" applyNumberFormat="0" applyFill="0" applyAlignment="0" applyProtection="0"/>
    <xf numFmtId="285" fontId="13" fillId="0" borderId="0"/>
    <xf numFmtId="285" fontId="12" fillId="0" borderId="0"/>
    <xf numFmtId="285" fontId="15" fillId="0" borderId="0"/>
    <xf numFmtId="0" fontId="15" fillId="0" borderId="0"/>
    <xf numFmtId="285" fontId="13" fillId="0" borderId="0"/>
    <xf numFmtId="285" fontId="12" fillId="0" borderId="0"/>
    <xf numFmtId="285" fontId="13" fillId="0" borderId="0"/>
    <xf numFmtId="0" fontId="13" fillId="0" borderId="0"/>
    <xf numFmtId="0" fontId="127" fillId="0" borderId="0"/>
    <xf numFmtId="0" fontId="13" fillId="0" borderId="0"/>
    <xf numFmtId="0" fontId="13" fillId="0" borderId="0"/>
    <xf numFmtId="0" fontId="13" fillId="0" borderId="0"/>
    <xf numFmtId="0" fontId="13" fillId="0" borderId="0"/>
    <xf numFmtId="0" fontId="15" fillId="0" borderId="0"/>
    <xf numFmtId="0" fontId="13" fillId="0" borderId="0"/>
    <xf numFmtId="285" fontId="24" fillId="0" borderId="0" applyNumberFormat="0" applyFont="0" applyFill="0" applyBorder="0" applyAlignment="0" applyProtection="0">
      <alignment vertical="top"/>
    </xf>
    <xf numFmtId="0" fontId="16" fillId="0" borderId="10">
      <protection locked="0"/>
    </xf>
    <xf numFmtId="0" fontId="16" fillId="0" borderId="0">
      <protection locked="0"/>
    </xf>
    <xf numFmtId="0" fontId="128" fillId="0" borderId="0" applyNumberFormat="0" applyFill="0" applyBorder="0" applyAlignment="0" applyProtection="0"/>
    <xf numFmtId="285" fontId="128" fillId="0" borderId="0" applyNumberFormat="0" applyFill="0" applyBorder="0" applyAlignment="0" applyProtection="0"/>
    <xf numFmtId="0" fontId="16" fillId="0" borderId="10">
      <protection locked="0"/>
    </xf>
    <xf numFmtId="0" fontId="16" fillId="0" borderId="0">
      <protection locked="0"/>
    </xf>
    <xf numFmtId="286" fontId="209" fillId="0" borderId="0" applyFont="0" applyFill="0" applyBorder="0" applyProtection="0">
      <alignment horizontal="right" vertical="top"/>
      <protection locked="0"/>
    </xf>
    <xf numFmtId="0" fontId="17" fillId="0" borderId="10">
      <protection locked="0"/>
    </xf>
    <xf numFmtId="0" fontId="17"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285" fontId="11" fillId="0" borderId="0">
      <protection locked="0"/>
    </xf>
    <xf numFmtId="285" fontId="11" fillId="0" borderId="0">
      <protection locked="0"/>
    </xf>
    <xf numFmtId="0" fontId="16" fillId="0" borderId="1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3" fillId="0" borderId="0"/>
    <xf numFmtId="0" fontId="13" fillId="0" borderId="0"/>
    <xf numFmtId="0" fontId="13" fillId="0" borderId="0"/>
    <xf numFmtId="285" fontId="5" fillId="0" borderId="0" applyFont="0" applyFill="0" applyBorder="0" applyAlignment="0" applyProtection="0"/>
    <xf numFmtId="0" fontId="5" fillId="0" borderId="0" applyFont="0" applyFill="0" applyBorder="0" applyAlignment="0" applyProtection="0"/>
    <xf numFmtId="0" fontId="3"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1" fillId="4" borderId="0" applyNumberFormat="0" applyBorder="0" applyAlignment="0" applyProtection="0"/>
    <xf numFmtId="285" fontId="131" fillId="4" borderId="0" applyNumberFormat="0" applyBorder="0" applyAlignment="0" applyProtection="0"/>
    <xf numFmtId="0" fontId="2" fillId="0" borderId="0"/>
    <xf numFmtId="0" fontId="16" fillId="0" borderId="0">
      <protection locked="0"/>
    </xf>
    <xf numFmtId="0" fontId="16" fillId="0" borderId="0">
      <protection locked="0"/>
    </xf>
    <xf numFmtId="0" fontId="13" fillId="0" borderId="0"/>
    <xf numFmtId="0" fontId="5" fillId="0" borderId="0"/>
    <xf numFmtId="0" fontId="12" fillId="0" borderId="0"/>
    <xf numFmtId="0" fontId="14" fillId="0" borderId="0"/>
    <xf numFmtId="0" fontId="3" fillId="0" borderId="0"/>
    <xf numFmtId="0" fontId="3" fillId="0" borderId="0"/>
    <xf numFmtId="0" fontId="3" fillId="0" borderId="0"/>
    <xf numFmtId="0" fontId="3" fillId="0" borderId="0"/>
    <xf numFmtId="0" fontId="3" fillId="0" borderId="0"/>
    <xf numFmtId="0" fontId="16" fillId="0" borderId="1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21" fillId="17" borderId="0" applyNumberFormat="0" applyBorder="0" applyAlignment="0" applyProtection="0"/>
    <xf numFmtId="0" fontId="21" fillId="21" borderId="0" applyNumberFormat="0" applyBorder="0" applyAlignment="0" applyProtection="0"/>
    <xf numFmtId="0" fontId="21" fillId="2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30" borderId="0" applyNumberFormat="0" applyBorder="0" applyAlignment="0" applyProtection="0"/>
    <xf numFmtId="0" fontId="65" fillId="0" borderId="0" applyProtection="0">
      <alignment vertical="center"/>
      <protection locked="0"/>
    </xf>
    <xf numFmtId="0" fontId="65" fillId="0" borderId="0" applyNumberFormat="0" applyProtection="0">
      <alignment vertical="top"/>
      <protection locked="0"/>
    </xf>
    <xf numFmtId="0" fontId="67" fillId="0" borderId="22" applyAlignment="0"/>
    <xf numFmtId="0" fontId="74" fillId="0" borderId="0"/>
    <xf numFmtId="0" fontId="13" fillId="0" borderId="0"/>
    <xf numFmtId="0" fontId="97" fillId="0" borderId="0" applyNumberFormat="0" applyFill="0" applyBorder="0" applyAlignment="0" applyProtection="0"/>
    <xf numFmtId="0" fontId="99" fillId="0" borderId="0"/>
    <xf numFmtId="0" fontId="99" fillId="0" borderId="0"/>
    <xf numFmtId="0" fontId="121" fillId="0" borderId="0"/>
    <xf numFmtId="0" fontId="13" fillId="0" borderId="0"/>
    <xf numFmtId="0" fontId="13" fillId="0" borderId="0"/>
    <xf numFmtId="0" fontId="121" fillId="0" borderId="0"/>
    <xf numFmtId="0" fontId="2" fillId="0" borderId="0"/>
    <xf numFmtId="0" fontId="2" fillId="0" borderId="0"/>
    <xf numFmtId="0" fontId="121" fillId="0" borderId="0"/>
    <xf numFmtId="0" fontId="2" fillId="0" borderId="0"/>
    <xf numFmtId="166" fontId="2" fillId="0" borderId="0" applyFont="0" applyFill="0" applyBorder="0" applyAlignment="0" applyProtection="0"/>
    <xf numFmtId="43" fontId="121" fillId="0" borderId="0" applyFont="0" applyFill="0" applyBorder="0" applyAlignment="0" applyProtection="0"/>
    <xf numFmtId="0" fontId="132" fillId="0" borderId="12"/>
    <xf numFmtId="285" fontId="3" fillId="0" borderId="0"/>
    <xf numFmtId="285" fontId="16" fillId="0" borderId="0">
      <protection locked="0"/>
    </xf>
    <xf numFmtId="285"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0" fontId="16" fillId="0" borderId="0">
      <protection locked="0"/>
    </xf>
    <xf numFmtId="0"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1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0" fontId="16" fillId="0" borderId="0">
      <protection locked="0"/>
    </xf>
    <xf numFmtId="0"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16" fillId="0" borderId="0">
      <protection locked="0"/>
    </xf>
    <xf numFmtId="285" fontId="99" fillId="0" borderId="0"/>
    <xf numFmtId="285" fontId="99" fillId="0" borderId="0"/>
    <xf numFmtId="0" fontId="121" fillId="0" borderId="0"/>
    <xf numFmtId="0" fontId="2" fillId="0" borderId="0"/>
    <xf numFmtId="0" fontId="2" fillId="0" borderId="0"/>
    <xf numFmtId="0" fontId="2" fillId="0" borderId="0"/>
    <xf numFmtId="0" fontId="121" fillId="0" borderId="0"/>
    <xf numFmtId="0" fontId="2" fillId="0" borderId="0"/>
    <xf numFmtId="0" fontId="121" fillId="0" borderId="0"/>
    <xf numFmtId="166" fontId="8" fillId="0" borderId="0" applyFont="0" applyFill="0" applyBorder="0" applyAlignment="0" applyProtection="0"/>
    <xf numFmtId="0" fontId="121" fillId="0" borderId="0"/>
    <xf numFmtId="0" fontId="121" fillId="0" borderId="0"/>
    <xf numFmtId="0" fontId="2" fillId="0" borderId="0"/>
    <xf numFmtId="0" fontId="2" fillId="0" borderId="0"/>
    <xf numFmtId="0" fontId="2" fillId="0" borderId="0"/>
    <xf numFmtId="0" fontId="121" fillId="0" borderId="0"/>
    <xf numFmtId="0" fontId="2" fillId="0" borderId="0"/>
    <xf numFmtId="0" fontId="121" fillId="0" borderId="0"/>
    <xf numFmtId="0" fontId="121" fillId="0" borderId="0"/>
    <xf numFmtId="0" fontId="2" fillId="0" borderId="0"/>
    <xf numFmtId="0" fontId="2" fillId="0" borderId="0"/>
    <xf numFmtId="0" fontId="121" fillId="0" borderId="0"/>
    <xf numFmtId="0" fontId="2" fillId="0" borderId="0"/>
    <xf numFmtId="0" fontId="121" fillId="0" borderId="0"/>
    <xf numFmtId="0" fontId="121" fillId="0" borderId="0"/>
    <xf numFmtId="0" fontId="121" fillId="0" borderId="0"/>
    <xf numFmtId="0" fontId="2" fillId="0" borderId="0"/>
    <xf numFmtId="0" fontId="2" fillId="0" borderId="0"/>
    <xf numFmtId="0" fontId="121" fillId="0" borderId="0"/>
    <xf numFmtId="0" fontId="121" fillId="0" borderId="0"/>
    <xf numFmtId="0" fontId="2" fillId="0" borderId="0"/>
    <xf numFmtId="0" fontId="2" fillId="0" borderId="0"/>
    <xf numFmtId="0" fontId="2" fillId="0" borderId="0"/>
    <xf numFmtId="0" fontId="121" fillId="0" borderId="0"/>
    <xf numFmtId="0" fontId="121" fillId="0" borderId="0"/>
    <xf numFmtId="0" fontId="2" fillId="0" borderId="0"/>
    <xf numFmtId="0" fontId="121" fillId="0" borderId="0"/>
    <xf numFmtId="0" fontId="121" fillId="0" borderId="0"/>
    <xf numFmtId="0" fontId="2" fillId="0" borderId="0"/>
    <xf numFmtId="0" fontId="121" fillId="0" borderId="0"/>
    <xf numFmtId="0" fontId="121" fillId="0" borderId="0"/>
    <xf numFmtId="0" fontId="2" fillId="0" borderId="0"/>
    <xf numFmtId="0" fontId="121" fillId="0" borderId="0"/>
    <xf numFmtId="0" fontId="121" fillId="0" borderId="0"/>
    <xf numFmtId="0" fontId="2" fillId="0" borderId="0"/>
    <xf numFmtId="0" fontId="2" fillId="0" borderId="0"/>
    <xf numFmtId="0" fontId="2" fillId="0" borderId="0"/>
    <xf numFmtId="0" fontId="2" fillId="0" borderId="0"/>
    <xf numFmtId="0" fontId="121" fillId="0" borderId="0"/>
    <xf numFmtId="0" fontId="121" fillId="0" borderId="0"/>
    <xf numFmtId="0" fontId="2" fillId="0" borderId="0"/>
    <xf numFmtId="0" fontId="2" fillId="0" borderId="0"/>
    <xf numFmtId="0" fontId="121" fillId="0" borderId="0"/>
    <xf numFmtId="0" fontId="2" fillId="0" borderId="0"/>
    <xf numFmtId="0" fontId="121" fillId="0" borderId="0"/>
    <xf numFmtId="0" fontId="2" fillId="0" borderId="0"/>
    <xf numFmtId="0" fontId="121" fillId="0" borderId="0"/>
    <xf numFmtId="0" fontId="2" fillId="0" borderId="0"/>
    <xf numFmtId="0" fontId="121" fillId="0" borderId="0"/>
    <xf numFmtId="0" fontId="2" fillId="0" borderId="0"/>
    <xf numFmtId="0" fontId="121" fillId="0" borderId="0"/>
    <xf numFmtId="0" fontId="121" fillId="0" borderId="0"/>
    <xf numFmtId="0" fontId="2" fillId="0" borderId="0"/>
    <xf numFmtId="0" fontId="2" fillId="0" borderId="0"/>
    <xf numFmtId="0" fontId="121" fillId="0" borderId="0"/>
    <xf numFmtId="0" fontId="121" fillId="0" borderId="0"/>
    <xf numFmtId="0" fontId="2" fillId="0" borderId="0"/>
    <xf numFmtId="0" fontId="2" fillId="0" borderId="0"/>
    <xf numFmtId="0" fontId="121" fillId="0" borderId="0"/>
    <xf numFmtId="0" fontId="2" fillId="0" borderId="0"/>
    <xf numFmtId="0" fontId="121" fillId="0" borderId="0"/>
    <xf numFmtId="0" fontId="2" fillId="0" borderId="0"/>
    <xf numFmtId="0" fontId="121" fillId="0" borderId="0"/>
    <xf numFmtId="0" fontId="121" fillId="0" borderId="0"/>
    <xf numFmtId="0" fontId="121" fillId="0" borderId="0"/>
    <xf numFmtId="0" fontId="2" fillId="0" borderId="0"/>
    <xf numFmtId="0" fontId="2" fillId="0" borderId="0"/>
    <xf numFmtId="0" fontId="2" fillId="0" borderId="0"/>
    <xf numFmtId="0" fontId="121" fillId="0" borderId="0"/>
    <xf numFmtId="0" fontId="121" fillId="0" borderId="0"/>
    <xf numFmtId="0" fontId="2" fillId="0" borderId="0"/>
    <xf numFmtId="0" fontId="121" fillId="0" borderId="0"/>
    <xf numFmtId="0" fontId="2" fillId="0" borderId="0"/>
    <xf numFmtId="0" fontId="2" fillId="0" borderId="0"/>
    <xf numFmtId="0" fontId="2" fillId="0" borderId="0"/>
    <xf numFmtId="0" fontId="121" fillId="0" borderId="0"/>
    <xf numFmtId="0" fontId="121" fillId="0" borderId="0"/>
    <xf numFmtId="0" fontId="2" fillId="0" borderId="0"/>
    <xf numFmtId="0" fontId="121" fillId="0" borderId="0"/>
    <xf numFmtId="0" fontId="2" fillId="0" borderId="0"/>
    <xf numFmtId="0" fontId="2" fillId="0" borderId="0"/>
    <xf numFmtId="0" fontId="121" fillId="0" borderId="0"/>
    <xf numFmtId="0" fontId="121" fillId="0" borderId="0"/>
    <xf numFmtId="0" fontId="2" fillId="0" borderId="0"/>
    <xf numFmtId="0" fontId="121" fillId="0" borderId="0"/>
    <xf numFmtId="0" fontId="2" fillId="0" borderId="0"/>
    <xf numFmtId="0" fontId="121" fillId="0" borderId="0"/>
    <xf numFmtId="0" fontId="121" fillId="0" borderId="0"/>
    <xf numFmtId="43" fontId="121" fillId="0" borderId="0" applyFont="0" applyFill="0" applyBorder="0" applyAlignment="0" applyProtection="0"/>
    <xf numFmtId="0" fontId="121" fillId="0" borderId="0"/>
    <xf numFmtId="43" fontId="121" fillId="0" borderId="0" applyFont="0" applyFill="0" applyBorder="0" applyAlignment="0" applyProtection="0"/>
    <xf numFmtId="43" fontId="121" fillId="0" borderId="0" applyFont="0" applyFill="0" applyBorder="0" applyAlignment="0" applyProtection="0"/>
    <xf numFmtId="0" fontId="121" fillId="0" borderId="0"/>
    <xf numFmtId="43" fontId="121" fillId="0" borderId="0" applyFont="0" applyFill="0" applyBorder="0" applyAlignment="0" applyProtection="0"/>
    <xf numFmtId="0" fontId="121" fillId="0" borderId="0"/>
    <xf numFmtId="43" fontId="121" fillId="0" borderId="0" applyFont="0" applyFill="0" applyBorder="0" applyAlignment="0" applyProtection="0"/>
    <xf numFmtId="0" fontId="121" fillId="0" borderId="0"/>
    <xf numFmtId="43" fontId="121" fillId="0" borderId="0" applyFont="0" applyFill="0" applyBorder="0" applyAlignment="0" applyProtection="0"/>
    <xf numFmtId="43" fontId="121" fillId="0" borderId="0" applyFont="0" applyFill="0" applyBorder="0" applyAlignment="0" applyProtection="0"/>
    <xf numFmtId="0" fontId="121" fillId="0" borderId="0"/>
    <xf numFmtId="43" fontId="2" fillId="0" borderId="0" applyFont="0" applyFill="0" applyBorder="0" applyAlignment="0" applyProtection="0"/>
    <xf numFmtId="41" fontId="7" fillId="34" borderId="12">
      <alignment vertical="center"/>
    </xf>
    <xf numFmtId="43" fontId="4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1" fillId="0" borderId="0" applyFont="0" applyFill="0" applyBorder="0" applyAlignment="0" applyProtection="0"/>
    <xf numFmtId="165" fontId="2" fillId="0" borderId="0" applyFont="0" applyFill="0" applyBorder="0" applyAlignment="0" applyProtection="0"/>
    <xf numFmtId="164" fontId="7" fillId="34" borderId="12">
      <alignment vertical="center"/>
    </xf>
    <xf numFmtId="165" fontId="40"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165" fontId="2" fillId="0" borderId="0" applyFont="0" applyFill="0" applyBorder="0" applyAlignment="0" applyProtection="0"/>
  </cellStyleXfs>
  <cellXfs count="532">
    <xf numFmtId="255" fontId="0" fillId="0" borderId="0" xfId="0"/>
    <xf numFmtId="255" fontId="214" fillId="0" borderId="0" xfId="0" applyFont="1"/>
    <xf numFmtId="255" fontId="215" fillId="0" borderId="0" xfId="0" applyFont="1"/>
    <xf numFmtId="167" fontId="216" fillId="0" borderId="1" xfId="12" applyNumberFormat="1" applyFont="1" applyFill="1" applyBorder="1" applyAlignment="1">
      <alignment horizontal="center" vertical="center" wrapText="1"/>
    </xf>
    <xf numFmtId="255" fontId="216" fillId="0" borderId="1" xfId="0" applyFont="1" applyBorder="1" applyAlignment="1">
      <alignment horizontal="center" vertical="center" wrapText="1"/>
    </xf>
    <xf numFmtId="1" fontId="99" fillId="0" borderId="1" xfId="0" applyNumberFormat="1" applyFont="1" applyBorder="1" applyAlignment="1">
      <alignment horizontal="center" vertical="center"/>
    </xf>
    <xf numFmtId="3" fontId="214" fillId="0" borderId="1" xfId="3940" applyNumberFormat="1" applyFont="1" applyBorder="1" applyAlignment="1">
      <alignment horizontal="center" vertical="center"/>
    </xf>
    <xf numFmtId="4" fontId="214" fillId="0" borderId="1" xfId="0" applyNumberFormat="1" applyFont="1" applyBorder="1" applyAlignment="1">
      <alignment horizontal="center" vertical="center"/>
    </xf>
    <xf numFmtId="4" fontId="214" fillId="0" borderId="1" xfId="0" applyNumberFormat="1" applyFont="1" applyBorder="1" applyAlignment="1">
      <alignment horizontal="center" vertical="top" wrapText="1"/>
    </xf>
    <xf numFmtId="10" fontId="214" fillId="0" borderId="1" xfId="3942" applyNumberFormat="1" applyFont="1" applyBorder="1" applyAlignment="1">
      <alignment horizontal="center" vertical="center"/>
    </xf>
    <xf numFmtId="3" fontId="217" fillId="0" borderId="1" xfId="0" applyNumberFormat="1" applyFont="1" applyBorder="1" applyAlignment="1">
      <alignment horizontal="center" vertical="center"/>
    </xf>
    <xf numFmtId="255" fontId="217" fillId="0" borderId="1" xfId="0" applyFont="1" applyBorder="1" applyAlignment="1">
      <alignment horizontal="center" vertical="center"/>
    </xf>
    <xf numFmtId="255" fontId="218" fillId="0" borderId="1" xfId="0" applyFont="1" applyBorder="1" applyAlignment="1">
      <alignment horizontal="center" vertical="center" wrapText="1"/>
    </xf>
    <xf numFmtId="3" fontId="217" fillId="0" borderId="1" xfId="0" applyNumberFormat="1" applyFont="1" applyBorder="1" applyAlignment="1">
      <alignment horizontal="left" vertical="center" wrapText="1"/>
    </xf>
    <xf numFmtId="255" fontId="214" fillId="0" borderId="1" xfId="0" applyFont="1" applyBorder="1" applyAlignment="1">
      <alignment horizontal="center" vertical="center"/>
    </xf>
    <xf numFmtId="10" fontId="214" fillId="0" borderId="1" xfId="3938" applyNumberFormat="1" applyFont="1" applyFill="1" applyBorder="1" applyAlignment="1">
      <alignment horizontal="center" vertical="center" wrapText="1"/>
    </xf>
    <xf numFmtId="255" fontId="214" fillId="0" borderId="3" xfId="0" applyFont="1" applyBorder="1" applyAlignment="1">
      <alignment horizontal="left" vertical="center" wrapText="1"/>
    </xf>
    <xf numFmtId="255" fontId="215" fillId="0" borderId="1" xfId="0" applyFont="1" applyBorder="1" applyAlignment="1">
      <alignment horizontal="center" vertical="center"/>
    </xf>
    <xf numFmtId="255" fontId="215" fillId="0" borderId="1" xfId="0" applyFont="1" applyBorder="1" applyAlignment="1">
      <alignment horizontal="center" vertical="top" wrapText="1"/>
    </xf>
    <xf numFmtId="3" fontId="214" fillId="0" borderId="1" xfId="0" applyNumberFormat="1" applyFont="1" applyBorder="1" applyAlignment="1">
      <alignment horizontal="center" vertical="center" wrapText="1"/>
    </xf>
    <xf numFmtId="4" fontId="219" fillId="0" borderId="1" xfId="0" applyNumberFormat="1" applyFont="1" applyBorder="1" applyAlignment="1">
      <alignment horizontal="center" vertical="center"/>
    </xf>
    <xf numFmtId="9" fontId="219" fillId="0" borderId="1" xfId="3938" applyFont="1" applyFill="1" applyBorder="1" applyAlignment="1">
      <alignment horizontal="center" vertical="center"/>
    </xf>
    <xf numFmtId="255" fontId="219" fillId="0" borderId="1" xfId="0" applyFont="1" applyBorder="1" applyAlignment="1">
      <alignment horizontal="center" vertical="center"/>
    </xf>
    <xf numFmtId="255" fontId="219" fillId="0" borderId="1" xfId="0" applyFont="1" applyBorder="1" applyAlignment="1">
      <alignment horizontal="center" vertical="center" wrapText="1"/>
    </xf>
    <xf numFmtId="255" fontId="215" fillId="0" borderId="3" xfId="0" applyFont="1" applyBorder="1" applyAlignment="1">
      <alignment horizontal="center" vertical="center"/>
    </xf>
    <xf numFmtId="10" fontId="214" fillId="0" borderId="3" xfId="3938" applyNumberFormat="1" applyFont="1" applyFill="1" applyBorder="1" applyAlignment="1">
      <alignment horizontal="center" vertical="center" wrapText="1"/>
    </xf>
    <xf numFmtId="255" fontId="219" fillId="0" borderId="0" xfId="0" applyFont="1" applyAlignment="1">
      <alignment vertical="center"/>
    </xf>
    <xf numFmtId="1" fontId="219" fillId="0" borderId="0" xfId="0" applyNumberFormat="1" applyFont="1" applyAlignment="1">
      <alignment horizontal="center" vertical="center"/>
    </xf>
    <xf numFmtId="168" fontId="219" fillId="0" borderId="0" xfId="0" applyNumberFormat="1" applyFont="1" applyAlignment="1">
      <alignment horizontal="left" vertical="center"/>
    </xf>
    <xf numFmtId="255" fontId="219" fillId="0" borderId="0" xfId="0" applyFont="1" applyAlignment="1">
      <alignment horizontal="left" vertical="center"/>
    </xf>
    <xf numFmtId="255" fontId="216" fillId="0" borderId="0" xfId="0" applyFont="1" applyAlignment="1">
      <alignment horizontal="right" vertical="center"/>
    </xf>
    <xf numFmtId="255" fontId="216" fillId="0" borderId="0" xfId="0" applyFont="1" applyAlignment="1">
      <alignment horizontal="center" vertical="center"/>
    </xf>
    <xf numFmtId="255" fontId="220" fillId="0" borderId="0" xfId="0" applyFont="1" applyAlignment="1">
      <alignment horizontal="center" vertical="center"/>
    </xf>
    <xf numFmtId="255" fontId="221" fillId="0" borderId="0" xfId="0" applyFont="1" applyAlignment="1">
      <alignment horizontal="center" vertical="center"/>
    </xf>
    <xf numFmtId="9" fontId="219" fillId="0" borderId="0" xfId="3938" applyFont="1" applyFill="1" applyAlignment="1">
      <alignment vertical="center"/>
    </xf>
    <xf numFmtId="255" fontId="220" fillId="0" borderId="0" xfId="0" applyFont="1" applyAlignment="1">
      <alignment horizontal="left" vertical="center"/>
    </xf>
    <xf numFmtId="255" fontId="217" fillId="0" borderId="0" xfId="0" applyFont="1"/>
    <xf numFmtId="1" fontId="217" fillId="0" borderId="0" xfId="0" applyNumberFormat="1" applyFont="1"/>
    <xf numFmtId="3" fontId="217" fillId="0" borderId="1" xfId="0" applyNumberFormat="1" applyFont="1" applyBorder="1" applyAlignment="1">
      <alignment horizontal="center" vertical="center" wrapText="1"/>
    </xf>
    <xf numFmtId="3" fontId="219" fillId="0" borderId="1" xfId="0" applyNumberFormat="1" applyFont="1" applyBorder="1" applyAlignment="1">
      <alignment horizontal="center" vertical="center" wrapText="1"/>
    </xf>
    <xf numFmtId="255" fontId="217" fillId="0" borderId="0" xfId="0" applyFont="1" applyAlignment="1">
      <alignment horizontal="center" vertical="center"/>
    </xf>
    <xf numFmtId="1" fontId="217" fillId="0" borderId="0" xfId="0" applyNumberFormat="1" applyFont="1" applyAlignment="1">
      <alignment horizontal="center" vertical="center"/>
    </xf>
    <xf numFmtId="255" fontId="217" fillId="0" borderId="0" xfId="0" applyFont="1" applyAlignment="1">
      <alignment horizontal="left" vertical="center"/>
    </xf>
    <xf numFmtId="255" fontId="222" fillId="0" borderId="0" xfId="0" applyFont="1" applyAlignment="1">
      <alignment horizontal="left" vertical="center" indent="14"/>
    </xf>
    <xf numFmtId="255" fontId="223" fillId="0" borderId="0" xfId="0" applyFont="1" applyAlignment="1">
      <alignment horizontal="left" vertical="center" indent="15"/>
    </xf>
    <xf numFmtId="255" fontId="223" fillId="0" borderId="0" xfId="0" applyFont="1" applyAlignment="1">
      <alignment horizontal="left" indent="14"/>
    </xf>
    <xf numFmtId="255" fontId="224" fillId="0" borderId="0" xfId="0" applyFont="1"/>
    <xf numFmtId="3" fontId="214" fillId="0" borderId="4" xfId="0" applyNumberFormat="1" applyFont="1" applyBorder="1" applyAlignment="1">
      <alignment vertical="center"/>
    </xf>
    <xf numFmtId="3" fontId="214" fillId="0" borderId="1" xfId="0" applyNumberFormat="1" applyFont="1" applyBorder="1" applyAlignment="1">
      <alignment vertical="center" wrapText="1"/>
    </xf>
    <xf numFmtId="0" fontId="6" fillId="0" borderId="1" xfId="7793" applyFont="1" applyBorder="1" applyAlignment="1">
      <alignment horizontal="justify" vertical="center" wrapText="1"/>
    </xf>
    <xf numFmtId="0" fontId="6" fillId="0" borderId="1" xfId="7793" applyFont="1" applyBorder="1" applyAlignment="1">
      <alignment horizontal="center" vertical="center" wrapText="1"/>
    </xf>
    <xf numFmtId="49" fontId="226" fillId="0" borderId="0" xfId="0" applyNumberFormat="1" applyFont="1" applyAlignment="1">
      <alignment horizontal="center" vertical="center"/>
    </xf>
    <xf numFmtId="255" fontId="226" fillId="0" borderId="0" xfId="0" applyFont="1" applyAlignment="1">
      <alignment horizontal="center" vertical="center"/>
    </xf>
    <xf numFmtId="255" fontId="227" fillId="0" borderId="0" xfId="0" applyFont="1" applyAlignment="1">
      <alignment horizontal="center" vertical="center"/>
    </xf>
    <xf numFmtId="255" fontId="226" fillId="0" borderId="0" xfId="0" applyFont="1" applyAlignment="1">
      <alignment vertical="center"/>
    </xf>
    <xf numFmtId="1" fontId="226" fillId="0" borderId="0" xfId="0" applyNumberFormat="1" applyFont="1" applyAlignment="1">
      <alignment horizontal="center" vertical="center"/>
    </xf>
    <xf numFmtId="1" fontId="226" fillId="95" borderId="0" xfId="0" applyNumberFormat="1" applyFont="1" applyFill="1" applyAlignment="1">
      <alignment horizontal="center" vertical="center"/>
    </xf>
    <xf numFmtId="255" fontId="226" fillId="0" borderId="0" xfId="0" applyFont="1" applyAlignment="1">
      <alignment horizontal="left" vertical="center"/>
    </xf>
    <xf numFmtId="255" fontId="226" fillId="0" borderId="0" xfId="0" applyFont="1"/>
    <xf numFmtId="255" fontId="223" fillId="0" borderId="0" xfId="0" applyFont="1" applyAlignment="1">
      <alignment horizontal="center" vertical="center"/>
    </xf>
    <xf numFmtId="255" fontId="228" fillId="0" borderId="0" xfId="0" applyFont="1"/>
    <xf numFmtId="49" fontId="223" fillId="0" borderId="0" xfId="0" applyNumberFormat="1" applyFont="1" applyAlignment="1">
      <alignment horizontal="center" vertical="center"/>
    </xf>
    <xf numFmtId="255" fontId="223" fillId="0" borderId="0" xfId="0" applyFont="1" applyAlignment="1">
      <alignment vertical="center"/>
    </xf>
    <xf numFmtId="255" fontId="223" fillId="0" borderId="0" xfId="0" applyFont="1" applyAlignment="1">
      <alignment horizontal="left" vertical="center"/>
    </xf>
    <xf numFmtId="1" fontId="223" fillId="0" borderId="0" xfId="0" applyNumberFormat="1" applyFont="1" applyAlignment="1">
      <alignment horizontal="center" vertical="center"/>
    </xf>
    <xf numFmtId="1" fontId="223" fillId="0" borderId="0" xfId="0" applyNumberFormat="1" applyFont="1" applyAlignment="1">
      <alignment vertical="center"/>
    </xf>
    <xf numFmtId="1" fontId="223" fillId="95" borderId="0" xfId="0" applyNumberFormat="1" applyFont="1" applyFill="1" applyAlignment="1">
      <alignment horizontal="center" vertical="center"/>
    </xf>
    <xf numFmtId="255" fontId="223" fillId="0" borderId="0" xfId="0" applyFont="1"/>
    <xf numFmtId="255" fontId="230" fillId="0" borderId="0" xfId="0" applyFont="1" applyAlignment="1">
      <alignment horizontal="center" vertical="center"/>
    </xf>
    <xf numFmtId="9" fontId="223" fillId="0" borderId="0" xfId="3938" applyFont="1" applyFill="1" applyAlignment="1">
      <alignment vertical="center"/>
    </xf>
    <xf numFmtId="255" fontId="229" fillId="0" borderId="0" xfId="0" applyFont="1" applyAlignment="1">
      <alignment horizontal="left" vertical="center"/>
    </xf>
    <xf numFmtId="1" fontId="79" fillId="0" borderId="56" xfId="0" applyNumberFormat="1" applyFont="1" applyBorder="1" applyAlignment="1">
      <alignment horizontal="center" vertical="center"/>
    </xf>
    <xf numFmtId="1" fontId="79" fillId="0" borderId="12" xfId="0" applyNumberFormat="1" applyFont="1" applyBorder="1" applyAlignment="1">
      <alignment horizontal="center" vertical="center"/>
    </xf>
    <xf numFmtId="1" fontId="79" fillId="0" borderId="53" xfId="0" applyNumberFormat="1" applyFont="1" applyBorder="1" applyAlignment="1">
      <alignment horizontal="center" vertical="center"/>
    </xf>
    <xf numFmtId="1" fontId="79" fillId="0" borderId="1" xfId="0" applyNumberFormat="1" applyFont="1" applyBorder="1" applyAlignment="1">
      <alignment horizontal="center" vertical="center"/>
    </xf>
    <xf numFmtId="1" fontId="79" fillId="0" borderId="57" xfId="0" applyNumberFormat="1" applyFont="1" applyBorder="1" applyAlignment="1">
      <alignment horizontal="center" vertical="center"/>
    </xf>
    <xf numFmtId="1" fontId="79" fillId="0" borderId="58" xfId="0" applyNumberFormat="1" applyFont="1" applyBorder="1" applyAlignment="1">
      <alignment horizontal="center" vertical="center"/>
    </xf>
    <xf numFmtId="1" fontId="79" fillId="95" borderId="58" xfId="0" applyNumberFormat="1" applyFont="1" applyFill="1" applyBorder="1" applyAlignment="1">
      <alignment horizontal="center" vertical="center"/>
    </xf>
    <xf numFmtId="1" fontId="79" fillId="0" borderId="59" xfId="0" applyNumberFormat="1" applyFont="1" applyBorder="1" applyAlignment="1">
      <alignment horizontal="center" vertical="center"/>
    </xf>
    <xf numFmtId="1" fontId="226" fillId="0" borderId="0" xfId="0" applyNumberFormat="1" applyFont="1"/>
    <xf numFmtId="49" fontId="231" fillId="0" borderId="61" xfId="0" applyNumberFormat="1" applyFont="1" applyBorder="1" applyAlignment="1">
      <alignment horizontal="center" vertical="center"/>
    </xf>
    <xf numFmtId="255" fontId="231" fillId="0" borderId="4" xfId="0" applyFont="1" applyBorder="1" applyAlignment="1">
      <alignment horizontal="center" vertical="center"/>
    </xf>
    <xf numFmtId="255" fontId="79" fillId="0" borderId="4" xfId="0" applyFont="1" applyBorder="1" applyAlignment="1">
      <alignment horizontal="left" vertical="center"/>
    </xf>
    <xf numFmtId="1" fontId="231" fillId="0" borderId="4" xfId="0" applyNumberFormat="1" applyFont="1" applyBorder="1" applyAlignment="1">
      <alignment horizontal="center" vertical="center"/>
    </xf>
    <xf numFmtId="1" fontId="231" fillId="95" borderId="4" xfId="0" applyNumberFormat="1" applyFont="1" applyFill="1" applyBorder="1" applyAlignment="1">
      <alignment horizontal="center" vertical="center"/>
    </xf>
    <xf numFmtId="0" fontId="224" fillId="0" borderId="4" xfId="7510" applyFont="1" applyBorder="1" applyAlignment="1">
      <alignment horizontal="center" vertical="center" wrapText="1"/>
    </xf>
    <xf numFmtId="0" fontId="223" fillId="0" borderId="63" xfId="0" applyNumberFormat="1" applyFont="1" applyBorder="1" applyAlignment="1">
      <alignment horizontal="center" vertical="center" wrapText="1"/>
    </xf>
    <xf numFmtId="255" fontId="231" fillId="0" borderId="1" xfId="0" applyFont="1" applyBorder="1" applyAlignment="1">
      <alignment horizontal="center" vertical="center" wrapText="1"/>
    </xf>
    <xf numFmtId="255" fontId="224" fillId="0" borderId="1" xfId="0" applyFont="1" applyBorder="1" applyAlignment="1">
      <alignment vertical="center" wrapText="1"/>
    </xf>
    <xf numFmtId="1" fontId="224" fillId="95" borderId="1" xfId="0" applyNumberFormat="1" applyFont="1" applyFill="1" applyBorder="1" applyAlignment="1">
      <alignment horizontal="center" vertical="center" wrapText="1"/>
    </xf>
    <xf numFmtId="3" fontId="224" fillId="0" borderId="1" xfId="0" applyNumberFormat="1" applyFont="1" applyBorder="1" applyAlignment="1">
      <alignment horizontal="center" vertical="center" wrapText="1"/>
    </xf>
    <xf numFmtId="3" fontId="224" fillId="0" borderId="1" xfId="0" applyNumberFormat="1" applyFont="1" applyBorder="1" applyAlignment="1">
      <alignment horizontal="center" vertical="center"/>
    </xf>
    <xf numFmtId="3" fontId="231" fillId="0" borderId="4" xfId="0" applyNumberFormat="1" applyFont="1" applyBorder="1" applyAlignment="1">
      <alignment horizontal="center" vertical="center" wrapText="1"/>
    </xf>
    <xf numFmtId="255" fontId="232" fillId="0" borderId="0" xfId="0" applyFont="1"/>
    <xf numFmtId="1" fontId="231" fillId="0" borderId="1" xfId="0" applyNumberFormat="1" applyFont="1" applyBorder="1" applyAlignment="1">
      <alignment vertical="center" wrapText="1"/>
    </xf>
    <xf numFmtId="255" fontId="231" fillId="0" borderId="3" xfId="0" applyFont="1" applyBorder="1" applyAlignment="1">
      <alignment horizontal="center" vertical="center" wrapText="1"/>
    </xf>
    <xf numFmtId="3" fontId="224" fillId="0" borderId="3" xfId="0" applyNumberFormat="1" applyFont="1" applyBorder="1" applyAlignment="1">
      <alignment horizontal="center" vertical="center" wrapText="1"/>
    </xf>
    <xf numFmtId="255" fontId="231" fillId="95" borderId="1" xfId="0" applyFont="1" applyFill="1" applyBorder="1" applyAlignment="1">
      <alignment horizontal="center" vertical="center" wrapText="1"/>
    </xf>
    <xf numFmtId="1" fontId="231" fillId="95" borderId="1" xfId="7588" applyNumberFormat="1" applyFont="1" applyFill="1" applyBorder="1" applyAlignment="1">
      <alignment horizontal="center" vertical="center"/>
    </xf>
    <xf numFmtId="3" fontId="231" fillId="0" borderId="1" xfId="7588" applyNumberFormat="1" applyFont="1" applyBorder="1" applyAlignment="1">
      <alignment horizontal="center" vertical="center"/>
    </xf>
    <xf numFmtId="255" fontId="224" fillId="0" borderId="1" xfId="0" applyFont="1" applyBorder="1" applyAlignment="1">
      <alignment horizontal="center" vertical="center" wrapText="1"/>
    </xf>
    <xf numFmtId="255" fontId="231" fillId="0" borderId="1" xfId="0" applyFont="1" applyBorder="1" applyAlignment="1">
      <alignment horizontal="center" vertical="center"/>
    </xf>
    <xf numFmtId="255" fontId="231" fillId="0" borderId="1" xfId="0" applyFont="1" applyBorder="1" applyAlignment="1">
      <alignment vertical="center" wrapText="1"/>
    </xf>
    <xf numFmtId="0" fontId="231" fillId="0" borderId="1" xfId="0" applyNumberFormat="1" applyFont="1" applyBorder="1" applyAlignment="1">
      <alignment vertical="center" wrapText="1"/>
    </xf>
    <xf numFmtId="255" fontId="233" fillId="0" borderId="67" xfId="0" applyFont="1" applyBorder="1" applyAlignment="1">
      <alignment horizontal="center" vertical="center" wrapText="1"/>
    </xf>
    <xf numFmtId="255" fontId="231" fillId="0" borderId="1" xfId="0" applyFont="1" applyBorder="1" applyAlignment="1">
      <alignment horizontal="center" vertical="top" wrapText="1"/>
    </xf>
    <xf numFmtId="255" fontId="79" fillId="0" borderId="1" xfId="0" applyFont="1" applyBorder="1" applyAlignment="1">
      <alignment horizontal="center" vertical="center" wrapText="1"/>
    </xf>
    <xf numFmtId="255" fontId="223" fillId="0" borderId="1" xfId="0" applyFont="1" applyBorder="1" applyAlignment="1">
      <alignment vertical="center" wrapText="1"/>
    </xf>
    <xf numFmtId="1" fontId="223" fillId="95" borderId="1" xfId="0" applyNumberFormat="1" applyFont="1" applyFill="1" applyBorder="1" applyAlignment="1">
      <alignment horizontal="center" vertical="center"/>
    </xf>
    <xf numFmtId="0" fontId="224" fillId="0" borderId="1" xfId="7510" applyFont="1" applyBorder="1" applyAlignment="1">
      <alignment horizontal="center" vertical="center" wrapText="1"/>
    </xf>
    <xf numFmtId="3" fontId="223" fillId="0" borderId="1" xfId="0" applyNumberFormat="1" applyFont="1" applyBorder="1" applyAlignment="1">
      <alignment horizontal="center" vertical="center"/>
    </xf>
    <xf numFmtId="255" fontId="223" fillId="0" borderId="1" xfId="0" applyFont="1" applyBorder="1" applyAlignment="1">
      <alignment horizontal="center" vertical="center" wrapText="1"/>
    </xf>
    <xf numFmtId="49" fontId="223" fillId="0" borderId="67" xfId="0" applyNumberFormat="1" applyFont="1" applyBorder="1" applyAlignment="1">
      <alignment horizontal="center" vertical="center" wrapText="1"/>
    </xf>
    <xf numFmtId="255" fontId="79" fillId="0" borderId="1" xfId="0" applyFont="1" applyBorder="1" applyAlignment="1">
      <alignment horizontal="center" vertical="center"/>
    </xf>
    <xf numFmtId="1" fontId="79" fillId="0" borderId="1" xfId="0" applyNumberFormat="1" applyFont="1" applyBorder="1" applyAlignment="1">
      <alignment vertical="center"/>
    </xf>
    <xf numFmtId="1" fontId="223" fillId="95" borderId="1" xfId="0" applyNumberFormat="1" applyFont="1" applyFill="1" applyBorder="1" applyAlignment="1">
      <alignment horizontal="center" vertical="center" wrapText="1"/>
    </xf>
    <xf numFmtId="0" fontId="223" fillId="0" borderId="1" xfId="7510" applyFont="1" applyBorder="1" applyAlignment="1">
      <alignment horizontal="center" vertical="center" wrapText="1"/>
    </xf>
    <xf numFmtId="3" fontId="223" fillId="0" borderId="1" xfId="0" applyNumberFormat="1" applyFont="1" applyBorder="1" applyAlignment="1">
      <alignment horizontal="center" vertical="center" wrapText="1"/>
    </xf>
    <xf numFmtId="49" fontId="223" fillId="0" borderId="68" xfId="0" applyNumberFormat="1" applyFont="1" applyBorder="1" applyAlignment="1">
      <alignment horizontal="center" vertical="center" wrapText="1"/>
    </xf>
    <xf numFmtId="255" fontId="79" fillId="0" borderId="59" xfId="0" applyFont="1" applyBorder="1" applyAlignment="1">
      <alignment horizontal="center" vertical="center"/>
    </xf>
    <xf numFmtId="49" fontId="223" fillId="0" borderId="59" xfId="0" applyNumberFormat="1" applyFont="1" applyBorder="1" applyAlignment="1">
      <alignment horizontal="center" vertical="center" wrapText="1"/>
    </xf>
    <xf numFmtId="1" fontId="79" fillId="0" borderId="59" xfId="0" applyNumberFormat="1" applyFont="1" applyBorder="1" applyAlignment="1">
      <alignment vertical="center"/>
    </xf>
    <xf numFmtId="1" fontId="79" fillId="95" borderId="59" xfId="0" applyNumberFormat="1" applyFont="1" applyFill="1" applyBorder="1" applyAlignment="1">
      <alignment horizontal="center" vertical="center"/>
    </xf>
    <xf numFmtId="0" fontId="223" fillId="0" borderId="59" xfId="7510" applyFont="1" applyBorder="1" applyAlignment="1">
      <alignment vertical="center" wrapText="1"/>
    </xf>
    <xf numFmtId="3" fontId="79" fillId="0" borderId="59" xfId="0" applyNumberFormat="1" applyFont="1" applyBorder="1" applyAlignment="1">
      <alignment horizontal="center" vertical="center"/>
    </xf>
    <xf numFmtId="49" fontId="234" fillId="0" borderId="0" xfId="0" applyNumberFormat="1" applyFont="1" applyAlignment="1">
      <alignment horizontal="center" vertical="center"/>
    </xf>
    <xf numFmtId="255" fontId="234" fillId="0" borderId="0" xfId="0" applyFont="1" applyAlignment="1">
      <alignment horizontal="center" vertical="center"/>
    </xf>
    <xf numFmtId="1" fontId="234" fillId="0" borderId="0" xfId="0" applyNumberFormat="1" applyFont="1" applyAlignment="1">
      <alignment horizontal="center" vertical="center"/>
    </xf>
    <xf numFmtId="1" fontId="234" fillId="95" borderId="0" xfId="0" applyNumberFormat="1" applyFont="1" applyFill="1" applyAlignment="1">
      <alignment horizontal="center" vertical="center"/>
    </xf>
    <xf numFmtId="0" fontId="235" fillId="0" borderId="0" xfId="7510" applyFont="1" applyAlignment="1">
      <alignment vertical="center" wrapText="1"/>
    </xf>
    <xf numFmtId="2" fontId="236" fillId="0" borderId="0" xfId="0" applyNumberFormat="1" applyFont="1"/>
    <xf numFmtId="3" fontId="234" fillId="0" borderId="0" xfId="0" applyNumberFormat="1" applyFont="1" applyAlignment="1">
      <alignment horizontal="center" vertical="center"/>
    </xf>
    <xf numFmtId="1" fontId="226" fillId="0" borderId="0" xfId="0" applyNumberFormat="1" applyFont="1" applyAlignment="1">
      <alignment horizontal="center"/>
    </xf>
    <xf numFmtId="4" fontId="237" fillId="0" borderId="0" xfId="0" applyNumberFormat="1" applyFont="1" applyAlignment="1">
      <alignment horizontal="right"/>
    </xf>
    <xf numFmtId="255" fontId="228" fillId="0" borderId="0" xfId="0" applyFont="1" applyAlignment="1">
      <alignment wrapText="1"/>
    </xf>
    <xf numFmtId="4" fontId="79" fillId="0" borderId="0" xfId="0" applyNumberFormat="1" applyFont="1" applyAlignment="1">
      <alignment horizontal="right"/>
    </xf>
    <xf numFmtId="2" fontId="231" fillId="0" borderId="0" xfId="0" applyNumberFormat="1" applyFont="1" applyAlignment="1">
      <alignment horizontal="right"/>
    </xf>
    <xf numFmtId="255" fontId="226" fillId="0" borderId="0" xfId="0" applyFont="1" applyAlignment="1">
      <alignment horizontal="center"/>
    </xf>
    <xf numFmtId="255" fontId="226" fillId="0" borderId="1" xfId="0" applyFont="1" applyBorder="1" applyAlignment="1">
      <alignment vertical="center"/>
    </xf>
    <xf numFmtId="255" fontId="226" fillId="0" borderId="1" xfId="0" applyFont="1" applyBorder="1" applyAlignment="1">
      <alignment horizontal="center" vertical="center"/>
    </xf>
    <xf numFmtId="255" fontId="214" fillId="0" borderId="3" xfId="0" applyFont="1" applyBorder="1" applyAlignment="1">
      <alignment horizontal="center" vertical="center" wrapText="1"/>
    </xf>
    <xf numFmtId="255" fontId="214" fillId="0" borderId="1" xfId="0" applyFont="1" applyBorder="1" applyAlignment="1">
      <alignment horizontal="center" vertical="top" wrapText="1"/>
    </xf>
    <xf numFmtId="255" fontId="224" fillId="0" borderId="5" xfId="0" applyFont="1" applyBorder="1" applyAlignment="1">
      <alignment horizontal="center" vertical="center" wrapText="1"/>
    </xf>
    <xf numFmtId="3" fontId="224" fillId="0" borderId="5" xfId="0" applyNumberFormat="1" applyFont="1" applyBorder="1" applyAlignment="1">
      <alignment horizontal="center" vertical="center" wrapText="1"/>
    </xf>
    <xf numFmtId="0" fontId="223" fillId="0" borderId="61" xfId="0" applyNumberFormat="1" applyFont="1" applyBorder="1" applyAlignment="1">
      <alignment horizontal="center" vertical="center" wrapText="1"/>
    </xf>
    <xf numFmtId="255" fontId="231" fillId="0" borderId="5" xfId="0" applyFont="1" applyBorder="1" applyAlignment="1">
      <alignment horizontal="center" vertical="center" wrapText="1"/>
    </xf>
    <xf numFmtId="1" fontId="224" fillId="95" borderId="5" xfId="0" applyNumberFormat="1" applyFont="1" applyFill="1" applyBorder="1" applyAlignment="1">
      <alignment horizontal="center" vertical="center" wrapText="1"/>
    </xf>
    <xf numFmtId="3" fontId="224" fillId="95" borderId="5" xfId="0" applyNumberFormat="1" applyFont="1" applyFill="1" applyBorder="1" applyAlignment="1">
      <alignment horizontal="center" vertical="center" wrapText="1"/>
    </xf>
    <xf numFmtId="1" fontId="223" fillId="0" borderId="66" xfId="0" applyNumberFormat="1" applyFont="1" applyBorder="1" applyAlignment="1">
      <alignment horizontal="center" vertical="center"/>
    </xf>
    <xf numFmtId="255" fontId="219" fillId="0" borderId="59" xfId="0" applyFont="1" applyBorder="1" applyAlignment="1">
      <alignment horizontal="center" vertical="center"/>
    </xf>
    <xf numFmtId="3" fontId="219" fillId="0" borderId="59" xfId="0" applyNumberFormat="1" applyFont="1" applyBorder="1" applyAlignment="1">
      <alignment horizontal="center" vertical="center"/>
    </xf>
    <xf numFmtId="9" fontId="219" fillId="0" borderId="59" xfId="3938" applyFont="1" applyFill="1" applyBorder="1" applyAlignment="1">
      <alignment horizontal="center" vertical="center"/>
    </xf>
    <xf numFmtId="255" fontId="214" fillId="0" borderId="65" xfId="0" applyFont="1" applyBorder="1" applyAlignment="1">
      <alignment vertical="center" wrapText="1"/>
    </xf>
    <xf numFmtId="255" fontId="214" fillId="95" borderId="1" xfId="0" applyFont="1" applyFill="1" applyBorder="1" applyAlignment="1">
      <alignment vertical="center" wrapText="1"/>
    </xf>
    <xf numFmtId="255" fontId="214" fillId="0" borderId="3" xfId="0" applyFont="1" applyBorder="1" applyAlignment="1">
      <alignment horizontal="center" vertical="center"/>
    </xf>
    <xf numFmtId="255" fontId="214" fillId="0" borderId="7" xfId="0" applyFont="1" applyBorder="1" applyAlignment="1">
      <alignment vertical="center"/>
    </xf>
    <xf numFmtId="255" fontId="214" fillId="95" borderId="64" xfId="0" applyFont="1" applyFill="1" applyBorder="1" applyAlignment="1">
      <alignment vertical="center" wrapText="1"/>
    </xf>
    <xf numFmtId="10" fontId="214" fillId="0" borderId="3" xfId="0" applyNumberFormat="1" applyFont="1" applyBorder="1" applyAlignment="1">
      <alignment horizontal="center" vertical="center"/>
    </xf>
    <xf numFmtId="3" fontId="217" fillId="0" borderId="65" xfId="0" applyNumberFormat="1" applyFont="1" applyBorder="1" applyAlignment="1">
      <alignment vertical="center" wrapText="1"/>
    </xf>
    <xf numFmtId="3" fontId="217" fillId="0" borderId="5" xfId="0" applyNumberFormat="1" applyFont="1" applyBorder="1" applyAlignment="1">
      <alignment vertical="center"/>
    </xf>
    <xf numFmtId="255" fontId="218" fillId="0" borderId="62" xfId="0" applyFont="1" applyBorder="1" applyAlignment="1">
      <alignment horizontal="center" vertical="center" wrapText="1"/>
    </xf>
    <xf numFmtId="255" fontId="217" fillId="0" borderId="4" xfId="0" applyFont="1" applyBorder="1" applyAlignment="1">
      <alignment horizontal="center" vertical="center"/>
    </xf>
    <xf numFmtId="4" fontId="214" fillId="0" borderId="4" xfId="0" applyNumberFormat="1" applyFont="1" applyBorder="1" applyAlignment="1">
      <alignment horizontal="center" vertical="center"/>
    </xf>
    <xf numFmtId="1" fontId="99" fillId="0" borderId="59" xfId="0" applyNumberFormat="1" applyFont="1" applyBorder="1" applyAlignment="1">
      <alignment horizontal="center" vertical="center"/>
    </xf>
    <xf numFmtId="255" fontId="219" fillId="0" borderId="60" xfId="0" applyFont="1" applyBorder="1" applyAlignment="1">
      <alignment horizontal="center" vertical="center" wrapText="1"/>
    </xf>
    <xf numFmtId="10" fontId="219" fillId="0" borderId="59" xfId="3938" applyNumberFormat="1" applyFont="1" applyFill="1" applyBorder="1" applyAlignment="1">
      <alignment horizontal="center" vertical="center"/>
    </xf>
    <xf numFmtId="4" fontId="219" fillId="0" borderId="59" xfId="0" applyNumberFormat="1" applyFont="1" applyBorder="1" applyAlignment="1">
      <alignment horizontal="center" vertical="center"/>
    </xf>
    <xf numFmtId="255" fontId="219" fillId="0" borderId="54" xfId="0" applyFont="1" applyBorder="1" applyAlignment="1">
      <alignment horizontal="center" vertical="center" wrapText="1"/>
    </xf>
    <xf numFmtId="10" fontId="214" fillId="0" borderId="3" xfId="3938" applyNumberFormat="1" applyFont="1" applyFill="1" applyBorder="1" applyAlignment="1">
      <alignment vertical="center"/>
    </xf>
    <xf numFmtId="255" fontId="214" fillId="0" borderId="5" xfId="0" applyFont="1" applyBorder="1" applyAlignment="1">
      <alignment vertical="center"/>
    </xf>
    <xf numFmtId="10" fontId="214" fillId="95" borderId="3" xfId="3938" applyNumberFormat="1" applyFont="1" applyFill="1" applyBorder="1" applyAlignment="1">
      <alignment vertical="center" wrapText="1"/>
    </xf>
    <xf numFmtId="255" fontId="214" fillId="0" borderId="3" xfId="0" applyFont="1" applyBorder="1" applyAlignment="1">
      <alignment vertical="center"/>
    </xf>
    <xf numFmtId="255" fontId="214" fillId="0" borderId="0" xfId="0" applyFont="1" applyAlignment="1">
      <alignment horizontal="center" vertical="center"/>
    </xf>
    <xf numFmtId="3" fontId="217" fillId="0" borderId="1" xfId="0" applyNumberFormat="1" applyFont="1" applyBorder="1" applyAlignment="1">
      <alignment vertical="center"/>
    </xf>
    <xf numFmtId="3" fontId="217" fillId="0" borderId="3" xfId="0" applyNumberFormat="1" applyFont="1" applyBorder="1" applyAlignment="1">
      <alignment horizontal="center" vertical="center"/>
    </xf>
    <xf numFmtId="3" fontId="217" fillId="0" borderId="4" xfId="0" applyNumberFormat="1" applyFont="1" applyBorder="1" applyAlignment="1">
      <alignment horizontal="center" vertical="center"/>
    </xf>
    <xf numFmtId="10" fontId="214" fillId="0" borderId="4" xfId="3942" applyNumberFormat="1" applyFont="1" applyBorder="1" applyAlignment="1">
      <alignment horizontal="center" vertical="center"/>
    </xf>
    <xf numFmtId="4" fontId="214" fillId="0" borderId="4" xfId="0" applyNumberFormat="1" applyFont="1" applyBorder="1" applyAlignment="1">
      <alignment horizontal="center" vertical="top" wrapText="1"/>
    </xf>
    <xf numFmtId="3" fontId="214" fillId="0" borderId="4" xfId="3940" applyNumberFormat="1" applyFont="1" applyBorder="1" applyAlignment="1">
      <alignment horizontal="center" vertical="center"/>
    </xf>
    <xf numFmtId="1" fontId="99" fillId="0" borderId="60" xfId="0" applyNumberFormat="1" applyFont="1" applyBorder="1" applyAlignment="1">
      <alignment horizontal="center" vertical="center"/>
    </xf>
    <xf numFmtId="255" fontId="219" fillId="0" borderId="0" xfId="0" applyFont="1"/>
    <xf numFmtId="255" fontId="214" fillId="0" borderId="1" xfId="0" applyFont="1" applyBorder="1" applyAlignment="1">
      <alignment vertical="center" wrapText="1"/>
    </xf>
    <xf numFmtId="3" fontId="219" fillId="0" borderId="1" xfId="0" applyNumberFormat="1" applyFont="1" applyBorder="1" applyAlignment="1">
      <alignment horizontal="center" vertical="center"/>
    </xf>
    <xf numFmtId="3" fontId="214" fillId="0" borderId="1" xfId="0" applyNumberFormat="1" applyFont="1" applyBorder="1" applyAlignment="1">
      <alignment horizontal="center" vertical="center"/>
    </xf>
    <xf numFmtId="3" fontId="217" fillId="0" borderId="4" xfId="0" applyNumberFormat="1" applyFont="1" applyBorder="1" applyAlignment="1">
      <alignment horizontal="center" vertical="center" wrapText="1"/>
    </xf>
    <xf numFmtId="3" fontId="214" fillId="0" borderId="3" xfId="0" applyNumberFormat="1" applyFont="1" applyBorder="1" applyAlignment="1">
      <alignment horizontal="center" vertical="center" wrapText="1"/>
    </xf>
    <xf numFmtId="255" fontId="214" fillId="0" borderId="1" xfId="0" applyFont="1" applyBorder="1" applyAlignment="1">
      <alignment horizontal="center" vertical="center" wrapText="1"/>
    </xf>
    <xf numFmtId="255" fontId="238" fillId="0" borderId="0" xfId="0" applyFont="1" applyAlignment="1">
      <alignment horizontal="center" vertical="center"/>
    </xf>
    <xf numFmtId="255" fontId="239" fillId="0" borderId="0" xfId="0" applyFont="1" applyAlignment="1">
      <alignment horizontal="left" vertical="center" indent="14"/>
    </xf>
    <xf numFmtId="255" fontId="238" fillId="0" borderId="0" xfId="0" applyFont="1"/>
    <xf numFmtId="255" fontId="240" fillId="0" borderId="0" xfId="0" applyFont="1" applyAlignment="1">
      <alignment horizontal="left" vertical="center" indent="15"/>
    </xf>
    <xf numFmtId="255" fontId="241" fillId="0" borderId="0" xfId="0" applyFont="1" applyAlignment="1">
      <alignment wrapText="1"/>
    </xf>
    <xf numFmtId="255" fontId="240" fillId="0" borderId="0" xfId="0" applyFont="1" applyAlignment="1">
      <alignment horizontal="left" indent="14"/>
    </xf>
    <xf numFmtId="3" fontId="219" fillId="0" borderId="3" xfId="0" applyNumberFormat="1" applyFont="1" applyBorder="1" applyAlignment="1">
      <alignment vertical="center" wrapText="1"/>
    </xf>
    <xf numFmtId="3" fontId="219" fillId="0" borderId="1" xfId="0" applyNumberFormat="1" applyFont="1" applyBorder="1" applyAlignment="1">
      <alignment vertical="center" wrapText="1"/>
    </xf>
    <xf numFmtId="255" fontId="219" fillId="0" borderId="3" xfId="0" applyFont="1" applyBorder="1" applyAlignment="1">
      <alignment horizontal="center" vertical="center" wrapText="1"/>
    </xf>
    <xf numFmtId="3" fontId="217" fillId="0" borderId="5" xfId="0" applyNumberFormat="1" applyFont="1" applyBorder="1" applyAlignment="1">
      <alignment horizontal="center" vertical="center" wrapText="1"/>
    </xf>
    <xf numFmtId="3" fontId="214" fillId="0" borderId="4" xfId="0" applyNumberFormat="1" applyFont="1" applyBorder="1" applyAlignment="1">
      <alignment horizontal="center" vertical="center" wrapText="1"/>
    </xf>
    <xf numFmtId="3" fontId="214" fillId="0" borderId="4" xfId="0" applyNumberFormat="1" applyFont="1" applyBorder="1" applyAlignment="1">
      <alignment horizontal="center" vertical="center"/>
    </xf>
    <xf numFmtId="3" fontId="214" fillId="0" borderId="1" xfId="0" applyNumberFormat="1" applyFont="1" applyBorder="1" applyAlignment="1">
      <alignment vertical="center"/>
    </xf>
    <xf numFmtId="255" fontId="217" fillId="95" borderId="2" xfId="0" applyFont="1" applyFill="1" applyBorder="1" applyAlignment="1">
      <alignment horizontal="left" vertical="center" wrapText="1"/>
    </xf>
    <xf numFmtId="255" fontId="217" fillId="95" borderId="69" xfId="0" applyFont="1" applyFill="1" applyBorder="1" applyAlignment="1">
      <alignment horizontal="left" vertical="center" wrapText="1"/>
    </xf>
    <xf numFmtId="255" fontId="217" fillId="95" borderId="53" xfId="0" applyFont="1" applyFill="1" applyBorder="1" applyAlignment="1">
      <alignment horizontal="left" vertical="center" wrapText="1"/>
    </xf>
    <xf numFmtId="255" fontId="217" fillId="95" borderId="1" xfId="0" applyFont="1" applyFill="1" applyBorder="1" applyAlignment="1">
      <alignment horizontal="center" vertical="center"/>
    </xf>
    <xf numFmtId="255" fontId="217" fillId="95" borderId="1" xfId="0" applyFont="1" applyFill="1" applyBorder="1" applyAlignment="1">
      <alignment horizontal="left" vertical="center" wrapText="1"/>
    </xf>
    <xf numFmtId="255" fontId="217" fillId="95" borderId="4" xfId="0" applyFont="1" applyFill="1" applyBorder="1" applyAlignment="1">
      <alignment horizontal="center" vertical="center"/>
    </xf>
    <xf numFmtId="255" fontId="217" fillId="95" borderId="32" xfId="0" applyFont="1" applyFill="1" applyBorder="1" applyAlignment="1">
      <alignment horizontal="left" vertical="center" wrapText="1"/>
    </xf>
    <xf numFmtId="3" fontId="214" fillId="95" borderId="1" xfId="0" applyNumberFormat="1" applyFont="1" applyFill="1" applyBorder="1" applyAlignment="1">
      <alignment horizontal="center" vertical="center" wrapText="1"/>
    </xf>
    <xf numFmtId="255" fontId="217" fillId="95" borderId="1" xfId="0" applyFont="1" applyFill="1" applyBorder="1" applyAlignment="1">
      <alignment vertical="center" wrapText="1"/>
    </xf>
    <xf numFmtId="255" fontId="217" fillId="95" borderId="53" xfId="0" applyFont="1" applyFill="1" applyBorder="1" applyAlignment="1">
      <alignment vertical="center" wrapText="1"/>
    </xf>
    <xf numFmtId="255" fontId="217" fillId="95" borderId="31" xfId="0" applyFont="1" applyFill="1" applyBorder="1" applyAlignment="1">
      <alignment horizontal="left" vertical="center" wrapText="1"/>
    </xf>
    <xf numFmtId="255" fontId="217" fillId="95" borderId="1" xfId="0" applyFont="1" applyFill="1" applyBorder="1" applyAlignment="1">
      <alignment vertical="center"/>
    </xf>
    <xf numFmtId="3" fontId="217" fillId="95" borderId="1" xfId="0" applyNumberFormat="1" applyFont="1" applyFill="1" applyBorder="1" applyAlignment="1">
      <alignment horizontal="center" vertical="center"/>
    </xf>
    <xf numFmtId="1" fontId="217" fillId="95" borderId="1" xfId="0" applyNumberFormat="1" applyFont="1" applyFill="1" applyBorder="1" applyAlignment="1">
      <alignment horizontal="center" vertical="center"/>
    </xf>
    <xf numFmtId="3" fontId="217" fillId="95" borderId="32" xfId="0" applyNumberFormat="1" applyFont="1" applyFill="1" applyBorder="1" applyAlignment="1">
      <alignment horizontal="center" vertical="center"/>
    </xf>
    <xf numFmtId="3" fontId="214" fillId="0" borderId="53" xfId="0" applyNumberFormat="1" applyFont="1" applyBorder="1" applyAlignment="1">
      <alignment horizontal="center" vertical="center" wrapText="1"/>
    </xf>
    <xf numFmtId="3" fontId="219" fillId="0" borderId="3" xfId="0" applyNumberFormat="1" applyFont="1" applyBorder="1" applyAlignment="1">
      <alignment horizontal="center" vertical="center" wrapText="1"/>
    </xf>
    <xf numFmtId="3" fontId="217" fillId="95" borderId="1" xfId="10" applyNumberFormat="1" applyFont="1" applyFill="1" applyBorder="1" applyAlignment="1" applyProtection="1">
      <alignment horizontal="center" vertical="center" wrapText="1"/>
    </xf>
    <xf numFmtId="255" fontId="217" fillId="95" borderId="3" xfId="0" applyFont="1" applyFill="1" applyBorder="1" applyAlignment="1">
      <alignment horizontal="left" vertical="center" wrapText="1"/>
    </xf>
    <xf numFmtId="255" fontId="217" fillId="95" borderId="3" xfId="0" applyFont="1" applyFill="1" applyBorder="1" applyAlignment="1">
      <alignment horizontal="center" vertical="center"/>
    </xf>
    <xf numFmtId="3" fontId="217" fillId="95" borderId="3" xfId="0" applyNumberFormat="1" applyFont="1" applyFill="1" applyBorder="1" applyAlignment="1">
      <alignment horizontal="center" vertical="center"/>
    </xf>
    <xf numFmtId="255" fontId="217" fillId="95" borderId="4" xfId="0" applyFont="1" applyFill="1" applyBorder="1" applyAlignment="1">
      <alignment horizontal="left" vertical="center" wrapText="1"/>
    </xf>
    <xf numFmtId="255" fontId="219" fillId="0" borderId="4" xfId="0" applyFont="1" applyBorder="1" applyAlignment="1">
      <alignment horizontal="center" vertical="center" wrapText="1"/>
    </xf>
    <xf numFmtId="3" fontId="214" fillId="0" borderId="44" xfId="0" applyNumberFormat="1" applyFont="1" applyBorder="1" applyAlignment="1">
      <alignment horizontal="center" vertical="center" wrapText="1"/>
    </xf>
    <xf numFmtId="3" fontId="219" fillId="0" borderId="4" xfId="0" applyNumberFormat="1" applyFont="1" applyBorder="1" applyAlignment="1">
      <alignment horizontal="center" vertical="center" wrapText="1"/>
    </xf>
    <xf numFmtId="255" fontId="99" fillId="95" borderId="1" xfId="0" applyFont="1" applyFill="1" applyBorder="1" applyAlignment="1">
      <alignment horizontal="left" vertical="center" wrapText="1"/>
    </xf>
    <xf numFmtId="255" fontId="217" fillId="0" borderId="1" xfId="0" applyFont="1" applyBorder="1"/>
    <xf numFmtId="255" fontId="242" fillId="95" borderId="1" xfId="0" applyFont="1" applyFill="1" applyBorder="1"/>
    <xf numFmtId="255" fontId="242" fillId="95" borderId="1" xfId="0" applyFont="1" applyFill="1" applyBorder="1" applyAlignment="1">
      <alignment wrapText="1"/>
    </xf>
    <xf numFmtId="255" fontId="217" fillId="95" borderId="71" xfId="0" applyFont="1" applyFill="1" applyBorder="1" applyAlignment="1">
      <alignment horizontal="left" vertical="center" wrapText="1"/>
    </xf>
    <xf numFmtId="255" fontId="217" fillId="95" borderId="1" xfId="0" applyFont="1" applyFill="1" applyBorder="1" applyAlignment="1">
      <alignment horizontal="center" vertical="center" wrapText="1"/>
    </xf>
    <xf numFmtId="255" fontId="217" fillId="95" borderId="3" xfId="0" applyFont="1" applyFill="1" applyBorder="1" applyAlignment="1">
      <alignment horizontal="center" vertical="center" wrapText="1"/>
    </xf>
    <xf numFmtId="255" fontId="243" fillId="95" borderId="7" xfId="0" applyFont="1" applyFill="1" applyBorder="1" applyAlignment="1">
      <alignment horizontal="left" vertical="center" wrapText="1"/>
    </xf>
    <xf numFmtId="255" fontId="243" fillId="95" borderId="1" xfId="0" applyFont="1" applyFill="1" applyBorder="1" applyAlignment="1">
      <alignment horizontal="left" vertical="center" wrapText="1"/>
    </xf>
    <xf numFmtId="255" fontId="219" fillId="95" borderId="0" xfId="0" applyFont="1" applyFill="1" applyAlignment="1">
      <alignment horizontal="center" vertical="center"/>
    </xf>
    <xf numFmtId="255" fontId="219" fillId="95" borderId="0" xfId="0" applyFont="1" applyFill="1" applyAlignment="1">
      <alignment horizontal="left" vertical="center"/>
    </xf>
    <xf numFmtId="1" fontId="219" fillId="95" borderId="0" xfId="0" applyNumberFormat="1" applyFont="1" applyFill="1" applyAlignment="1">
      <alignment horizontal="center" vertical="center"/>
    </xf>
    <xf numFmtId="1" fontId="219" fillId="95" borderId="0" xfId="0" applyNumberFormat="1" applyFont="1" applyFill="1" applyAlignment="1">
      <alignment vertical="center"/>
    </xf>
    <xf numFmtId="49" fontId="214" fillId="95" borderId="0" xfId="0" applyNumberFormat="1" applyFont="1" applyFill="1" applyAlignment="1">
      <alignment horizontal="center" vertical="center"/>
    </xf>
    <xf numFmtId="255" fontId="219" fillId="95" borderId="0" xfId="0" applyFont="1" applyFill="1" applyAlignment="1">
      <alignment vertical="center"/>
    </xf>
    <xf numFmtId="9" fontId="219" fillId="95" borderId="0" xfId="3938" applyFont="1" applyFill="1" applyBorder="1" applyAlignment="1">
      <alignment vertical="center"/>
    </xf>
    <xf numFmtId="255" fontId="218" fillId="95" borderId="0" xfId="0" applyFont="1" applyFill="1" applyAlignment="1">
      <alignment horizontal="center" vertical="center"/>
    </xf>
    <xf numFmtId="255" fontId="221" fillId="95" borderId="0" xfId="0" applyFont="1" applyFill="1" applyAlignment="1">
      <alignment horizontal="center" vertical="center"/>
    </xf>
    <xf numFmtId="255" fontId="99" fillId="95" borderId="1" xfId="0" applyFont="1" applyFill="1" applyBorder="1" applyAlignment="1">
      <alignment horizontal="center" vertical="center" wrapText="1"/>
    </xf>
    <xf numFmtId="255" fontId="219" fillId="95" borderId="1" xfId="0" applyFont="1" applyFill="1" applyBorder="1" applyAlignment="1">
      <alignment horizontal="center" vertical="center" wrapText="1"/>
    </xf>
    <xf numFmtId="0" fontId="214" fillId="95" borderId="1" xfId="7510" applyFont="1" applyFill="1" applyBorder="1" applyAlignment="1">
      <alignment horizontal="center" vertical="center" wrapText="1"/>
    </xf>
    <xf numFmtId="255" fontId="214" fillId="95" borderId="4" xfId="0" applyFont="1" applyFill="1" applyBorder="1" applyAlignment="1">
      <alignment vertical="center" wrapText="1"/>
    </xf>
    <xf numFmtId="1" fontId="214" fillId="95" borderId="1" xfId="0" applyNumberFormat="1" applyFont="1" applyFill="1" applyBorder="1" applyAlignment="1">
      <alignment horizontal="center" vertical="center" wrapText="1"/>
    </xf>
    <xf numFmtId="255" fontId="214" fillId="95" borderId="5" xfId="0" applyFont="1" applyFill="1" applyBorder="1" applyAlignment="1">
      <alignment vertical="center" wrapText="1"/>
    </xf>
    <xf numFmtId="3" fontId="214" fillId="95" borderId="3" xfId="0" applyNumberFormat="1" applyFont="1" applyFill="1" applyBorder="1" applyAlignment="1">
      <alignment horizontal="center" vertical="center" wrapText="1"/>
    </xf>
    <xf numFmtId="3" fontId="214" fillId="95" borderId="4" xfId="0" applyNumberFormat="1" applyFont="1" applyFill="1" applyBorder="1" applyAlignment="1">
      <alignment horizontal="center" vertical="center" wrapText="1"/>
    </xf>
    <xf numFmtId="255" fontId="217" fillId="95" borderId="5" xfId="0" applyFont="1" applyFill="1" applyBorder="1" applyAlignment="1">
      <alignment horizontal="center" vertical="center" wrapText="1"/>
    </xf>
    <xf numFmtId="1" fontId="214" fillId="95" borderId="4" xfId="0" applyNumberFormat="1" applyFont="1" applyFill="1" applyBorder="1" applyAlignment="1">
      <alignment horizontal="center" vertical="center" wrapText="1"/>
    </xf>
    <xf numFmtId="1" fontId="217" fillId="95" borderId="1" xfId="0" applyNumberFormat="1" applyFont="1" applyFill="1" applyBorder="1" applyAlignment="1">
      <alignment vertical="center" wrapText="1"/>
    </xf>
    <xf numFmtId="1" fontId="214" fillId="95" borderId="1" xfId="0" applyNumberFormat="1" applyFont="1" applyFill="1" applyBorder="1" applyAlignment="1">
      <alignment vertical="center" wrapText="1"/>
    </xf>
    <xf numFmtId="1" fontId="214" fillId="95" borderId="3" xfId="0" applyNumberFormat="1" applyFont="1" applyFill="1" applyBorder="1" applyAlignment="1">
      <alignment horizontal="center" vertical="center" wrapText="1"/>
    </xf>
    <xf numFmtId="1" fontId="214" fillId="95" borderId="5" xfId="0" applyNumberFormat="1" applyFont="1" applyFill="1" applyBorder="1" applyAlignment="1">
      <alignment horizontal="center" vertical="center" wrapText="1"/>
    </xf>
    <xf numFmtId="255" fontId="217" fillId="95" borderId="1" xfId="0" applyFont="1" applyFill="1" applyBorder="1" applyAlignment="1">
      <alignment horizontal="center" vertical="top" wrapText="1"/>
    </xf>
    <xf numFmtId="1" fontId="214" fillId="95" borderId="1" xfId="0" applyNumberFormat="1" applyFont="1" applyFill="1" applyBorder="1" applyAlignment="1">
      <alignment horizontal="center" vertical="center"/>
    </xf>
    <xf numFmtId="3" fontId="214" fillId="95" borderId="1" xfId="0" applyNumberFormat="1" applyFont="1" applyFill="1" applyBorder="1" applyAlignment="1">
      <alignment horizontal="center" vertical="center"/>
    </xf>
    <xf numFmtId="0" fontId="217" fillId="95" borderId="1" xfId="0" applyNumberFormat="1" applyFont="1" applyFill="1" applyBorder="1" applyAlignment="1">
      <alignment vertical="center" wrapText="1"/>
    </xf>
    <xf numFmtId="255" fontId="217" fillId="95" borderId="72" xfId="0" applyFont="1" applyFill="1" applyBorder="1" applyAlignment="1">
      <alignment horizontal="center" vertical="center" wrapText="1"/>
    </xf>
    <xf numFmtId="255" fontId="217" fillId="95" borderId="44" xfId="0" applyFont="1" applyFill="1" applyBorder="1" applyAlignment="1">
      <alignment horizontal="left" vertical="center" wrapText="1"/>
    </xf>
    <xf numFmtId="255" fontId="99" fillId="95" borderId="4" xfId="0" applyFont="1" applyFill="1" applyBorder="1" applyAlignment="1">
      <alignment horizontal="center" vertical="center" wrapText="1"/>
    </xf>
    <xf numFmtId="255" fontId="219" fillId="95" borderId="4" xfId="0" applyFont="1" applyFill="1" applyBorder="1" applyAlignment="1">
      <alignment vertical="center" wrapText="1"/>
    </xf>
    <xf numFmtId="255" fontId="219" fillId="95" borderId="1" xfId="0" applyFont="1" applyFill="1" applyBorder="1" applyAlignment="1">
      <alignment vertical="center" wrapText="1"/>
    </xf>
    <xf numFmtId="3" fontId="219" fillId="95" borderId="1" xfId="0" applyNumberFormat="1" applyFont="1" applyFill="1" applyBorder="1" applyAlignment="1">
      <alignment horizontal="center" vertical="center"/>
    </xf>
    <xf numFmtId="255" fontId="99" fillId="95" borderId="1" xfId="0" applyFont="1" applyFill="1" applyBorder="1" applyAlignment="1">
      <alignment horizontal="center" vertical="center"/>
    </xf>
    <xf numFmtId="1" fontId="99" fillId="95" borderId="1" xfId="0" applyNumberFormat="1" applyFont="1" applyFill="1" applyBorder="1" applyAlignment="1">
      <alignment vertical="center"/>
    </xf>
    <xf numFmtId="0" fontId="219" fillId="95" borderId="1" xfId="7510" applyFont="1" applyFill="1" applyBorder="1" applyAlignment="1">
      <alignment horizontal="center" vertical="center" wrapText="1"/>
    </xf>
    <xf numFmtId="3" fontId="219" fillId="95" borderId="1" xfId="0" applyNumberFormat="1" applyFont="1" applyFill="1" applyBorder="1" applyAlignment="1">
      <alignment horizontal="center" vertical="center" wrapText="1"/>
    </xf>
    <xf numFmtId="1" fontId="99" fillId="95" borderId="3" xfId="0" applyNumberFormat="1" applyFont="1" applyFill="1" applyBorder="1" applyAlignment="1">
      <alignment vertical="center" wrapText="1"/>
    </xf>
    <xf numFmtId="3" fontId="219" fillId="95" borderId="3" xfId="0" applyNumberFormat="1" applyFont="1" applyFill="1" applyBorder="1" applyAlignment="1">
      <alignment horizontal="center" vertical="center" wrapText="1"/>
    </xf>
    <xf numFmtId="0" fontId="219" fillId="95" borderId="70" xfId="7510" applyFont="1" applyFill="1" applyBorder="1" applyAlignment="1">
      <alignment horizontal="center" vertical="center" wrapText="1"/>
    </xf>
    <xf numFmtId="0" fontId="217" fillId="95" borderId="70" xfId="7510" applyFont="1" applyFill="1" applyBorder="1" applyAlignment="1">
      <alignment horizontal="center" vertical="center" wrapText="1"/>
    </xf>
    <xf numFmtId="0" fontId="99" fillId="95" borderId="70" xfId="7510" applyFont="1" applyFill="1" applyBorder="1" applyAlignment="1">
      <alignment horizontal="center" vertical="center" wrapText="1"/>
    </xf>
    <xf numFmtId="255" fontId="219" fillId="95" borderId="3" xfId="0" applyFont="1" applyFill="1" applyBorder="1" applyAlignment="1">
      <alignment horizontal="center" vertical="center" wrapText="1"/>
    </xf>
    <xf numFmtId="255" fontId="219" fillId="95" borderId="4" xfId="0" applyFont="1" applyFill="1" applyBorder="1" applyAlignment="1">
      <alignment horizontal="center" vertical="center" wrapText="1"/>
    </xf>
    <xf numFmtId="255" fontId="99" fillId="95" borderId="0" xfId="0" applyFont="1" applyFill="1" applyAlignment="1">
      <alignment horizontal="center" vertical="center"/>
    </xf>
    <xf numFmtId="255" fontId="217" fillId="95" borderId="0" xfId="0" applyFont="1" applyFill="1" applyAlignment="1">
      <alignment vertical="center"/>
    </xf>
    <xf numFmtId="1" fontId="217" fillId="95" borderId="0" xfId="0" applyNumberFormat="1" applyFont="1" applyFill="1" applyAlignment="1">
      <alignment horizontal="center" vertical="center"/>
    </xf>
    <xf numFmtId="49" fontId="217" fillId="95" borderId="0" xfId="0" applyNumberFormat="1" applyFont="1" applyFill="1" applyAlignment="1">
      <alignment horizontal="center" vertical="center"/>
    </xf>
    <xf numFmtId="255" fontId="217" fillId="95" borderId="0" xfId="0" applyFont="1" applyFill="1" applyAlignment="1">
      <alignment horizontal="center" vertical="center"/>
    </xf>
    <xf numFmtId="1" fontId="217" fillId="95" borderId="0" xfId="0" applyNumberFormat="1" applyFont="1" applyFill="1" applyAlignment="1">
      <alignment horizontal="center"/>
    </xf>
    <xf numFmtId="3" fontId="217" fillId="0" borderId="1" xfId="10" applyNumberFormat="1" applyFont="1" applyFill="1" applyBorder="1" applyAlignment="1" applyProtection="1">
      <alignment horizontal="center" vertical="center" wrapText="1"/>
    </xf>
    <xf numFmtId="255" fontId="217" fillId="0" borderId="32" xfId="0" applyFont="1" applyBorder="1" applyAlignment="1">
      <alignment horizontal="left" vertical="center" wrapText="1"/>
    </xf>
    <xf numFmtId="1" fontId="99" fillId="0" borderId="0" xfId="0" applyNumberFormat="1" applyFont="1" applyAlignment="1">
      <alignment horizontal="center" vertical="center"/>
    </xf>
    <xf numFmtId="255" fontId="217" fillId="95" borderId="9" xfId="0" applyFont="1" applyFill="1" applyBorder="1" applyAlignment="1">
      <alignment horizontal="left" vertical="center" wrapText="1"/>
    </xf>
    <xf numFmtId="3" fontId="217" fillId="95" borderId="43" xfId="0" applyNumberFormat="1" applyFont="1" applyFill="1" applyBorder="1" applyAlignment="1">
      <alignment horizontal="center" vertical="center"/>
    </xf>
    <xf numFmtId="3" fontId="214" fillId="95" borderId="53" xfId="0" applyNumberFormat="1" applyFont="1" applyFill="1" applyBorder="1" applyAlignment="1">
      <alignment horizontal="center" vertical="center" wrapText="1"/>
    </xf>
    <xf numFmtId="255" fontId="217" fillId="95" borderId="1" xfId="0" applyFont="1" applyFill="1" applyBorder="1"/>
    <xf numFmtId="255" fontId="217" fillId="95" borderId="0" xfId="0" applyFont="1" applyFill="1"/>
    <xf numFmtId="165" fontId="217" fillId="0" borderId="0" xfId="7871" applyFont="1" applyAlignment="1">
      <alignment horizontal="center" vertical="center"/>
    </xf>
    <xf numFmtId="1" fontId="99" fillId="0" borderId="4" xfId="0" applyNumberFormat="1" applyFont="1" applyBorder="1" applyAlignment="1">
      <alignment horizontal="center" vertical="center"/>
    </xf>
    <xf numFmtId="1" fontId="99" fillId="95" borderId="4" xfId="0" applyNumberFormat="1" applyFont="1" applyFill="1" applyBorder="1" applyAlignment="1">
      <alignment horizontal="center" vertical="center"/>
    </xf>
    <xf numFmtId="49" fontId="217" fillId="95" borderId="4" xfId="0" applyNumberFormat="1" applyFont="1" applyFill="1" applyBorder="1" applyAlignment="1">
      <alignment horizontal="center" vertical="center"/>
    </xf>
    <xf numFmtId="1" fontId="99" fillId="0" borderId="5" xfId="0" applyNumberFormat="1" applyFont="1" applyBorder="1" applyAlignment="1">
      <alignment horizontal="center" vertical="center"/>
    </xf>
    <xf numFmtId="1" fontId="99" fillId="0" borderId="65" xfId="0" applyNumberFormat="1" applyFont="1" applyBorder="1" applyAlignment="1">
      <alignment horizontal="center" vertical="center"/>
    </xf>
    <xf numFmtId="1" fontId="99" fillId="95" borderId="59" xfId="0" applyNumberFormat="1" applyFont="1" applyFill="1" applyBorder="1" applyAlignment="1">
      <alignment horizontal="center" vertical="center"/>
    </xf>
    <xf numFmtId="167" fontId="216" fillId="0" borderId="59" xfId="12" applyNumberFormat="1" applyFont="1" applyFill="1" applyBorder="1" applyAlignment="1">
      <alignment horizontal="center" vertical="center" wrapText="1"/>
    </xf>
    <xf numFmtId="255" fontId="216" fillId="0" borderId="59" xfId="0" applyFont="1" applyBorder="1" applyAlignment="1">
      <alignment horizontal="center" vertical="center" wrapText="1"/>
    </xf>
    <xf numFmtId="255" fontId="245" fillId="0" borderId="1" xfId="0" applyFont="1" applyBorder="1" applyAlignment="1">
      <alignment horizontal="left" vertical="top" wrapText="1"/>
    </xf>
    <xf numFmtId="3" fontId="245" fillId="0" borderId="1" xfId="0" applyNumberFormat="1" applyFont="1" applyBorder="1" applyAlignment="1">
      <alignment vertical="center"/>
    </xf>
    <xf numFmtId="255" fontId="217" fillId="0" borderId="3" xfId="0" applyFont="1" applyBorder="1" applyAlignment="1">
      <alignment vertical="center" wrapText="1"/>
    </xf>
    <xf numFmtId="255" fontId="217" fillId="0" borderId="1" xfId="0" applyFont="1" applyBorder="1" applyAlignment="1">
      <alignment vertical="center" wrapText="1"/>
    </xf>
    <xf numFmtId="255" fontId="217" fillId="95" borderId="70" xfId="0" applyFont="1" applyFill="1" applyBorder="1" applyAlignment="1">
      <alignment horizontal="center" vertical="center" wrapText="1"/>
    </xf>
    <xf numFmtId="3" fontId="214" fillId="0" borderId="3" xfId="0" applyNumberFormat="1" applyFont="1" applyBorder="1" applyAlignment="1">
      <alignment horizontal="center" vertical="center"/>
    </xf>
    <xf numFmtId="255" fontId="217" fillId="0" borderId="3" xfId="0" applyFont="1" applyBorder="1"/>
    <xf numFmtId="255" fontId="217" fillId="0" borderId="3" xfId="0" applyFont="1" applyBorder="1" applyAlignment="1">
      <alignment horizontal="center" vertical="center"/>
    </xf>
    <xf numFmtId="10" fontId="219" fillId="0" borderId="1" xfId="0" applyNumberFormat="1" applyFont="1" applyBorder="1" applyAlignment="1">
      <alignment horizontal="center" vertical="center"/>
    </xf>
    <xf numFmtId="3" fontId="214" fillId="95" borderId="3" xfId="0" applyNumberFormat="1" applyFont="1" applyFill="1" applyBorder="1" applyAlignment="1">
      <alignment horizontal="center" vertical="center"/>
    </xf>
    <xf numFmtId="3" fontId="214" fillId="95" borderId="4" xfId="0" applyNumberFormat="1" applyFont="1" applyFill="1" applyBorder="1" applyAlignment="1">
      <alignment horizontal="center" vertical="center"/>
    </xf>
    <xf numFmtId="3" fontId="219" fillId="95" borderId="4" xfId="0" applyNumberFormat="1" applyFont="1" applyFill="1" applyBorder="1" applyAlignment="1">
      <alignment horizontal="center" vertical="center" wrapText="1"/>
    </xf>
    <xf numFmtId="255" fontId="217" fillId="95" borderId="0" xfId="0" applyFont="1" applyFill="1" applyAlignment="1">
      <alignment horizontal="center"/>
    </xf>
    <xf numFmtId="1" fontId="214" fillId="95" borderId="53" xfId="0" applyNumberFormat="1" applyFont="1" applyFill="1" applyBorder="1" applyAlignment="1">
      <alignment horizontal="center" vertical="center" wrapText="1"/>
    </xf>
    <xf numFmtId="2" fontId="217" fillId="95" borderId="1" xfId="0" applyNumberFormat="1" applyFont="1" applyFill="1" applyBorder="1" applyAlignment="1">
      <alignment vertical="center" wrapText="1"/>
    </xf>
    <xf numFmtId="3" fontId="217" fillId="0" borderId="53" xfId="0" applyNumberFormat="1" applyFont="1" applyBorder="1" applyAlignment="1">
      <alignment horizontal="center" vertical="center"/>
    </xf>
    <xf numFmtId="255" fontId="217" fillId="0" borderId="72" xfId="0" applyFont="1" applyBorder="1" applyAlignment="1">
      <alignment horizontal="center" vertical="center"/>
    </xf>
    <xf numFmtId="255" fontId="217" fillId="0" borderId="72" xfId="0" applyFont="1" applyBorder="1" applyAlignment="1">
      <alignment horizontal="center" vertical="center" wrapText="1"/>
    </xf>
    <xf numFmtId="1" fontId="217" fillId="95" borderId="1" xfId="0" applyNumberFormat="1" applyFont="1" applyFill="1" applyBorder="1" applyAlignment="1">
      <alignment horizontal="center" vertical="center" wrapText="1"/>
    </xf>
    <xf numFmtId="1" fontId="99" fillId="95" borderId="1" xfId="0" applyNumberFormat="1" applyFont="1" applyFill="1" applyBorder="1" applyAlignment="1">
      <alignment vertical="center" wrapText="1"/>
    </xf>
    <xf numFmtId="1" fontId="246" fillId="95" borderId="1" xfId="0" applyNumberFormat="1" applyFont="1" applyFill="1" applyBorder="1" applyAlignment="1">
      <alignment horizontal="center" vertical="center"/>
    </xf>
    <xf numFmtId="255" fontId="99" fillId="95" borderId="72" xfId="0" applyFont="1" applyFill="1" applyBorder="1" applyAlignment="1">
      <alignment horizontal="left" vertical="center" wrapText="1"/>
    </xf>
    <xf numFmtId="255" fontId="99" fillId="95" borderId="70" xfId="0" applyFont="1" applyFill="1" applyBorder="1" applyAlignment="1">
      <alignment horizontal="center" vertical="center" wrapText="1"/>
    </xf>
    <xf numFmtId="255" fontId="217" fillId="95" borderId="72" xfId="0" applyFont="1" applyFill="1" applyBorder="1" applyAlignment="1">
      <alignment vertical="center" wrapText="1"/>
    </xf>
    <xf numFmtId="255" fontId="217" fillId="0" borderId="72" xfId="0" applyFont="1" applyBorder="1" applyAlignment="1">
      <alignment vertical="center" wrapText="1"/>
    </xf>
    <xf numFmtId="255" fontId="99" fillId="95" borderId="71" xfId="0" applyFont="1" applyFill="1" applyBorder="1" applyAlignment="1">
      <alignment horizontal="center" vertical="center" wrapText="1"/>
    </xf>
    <xf numFmtId="255" fontId="217" fillId="95" borderId="72" xfId="0" applyFont="1" applyFill="1" applyBorder="1" applyAlignment="1">
      <alignment horizontal="left" vertical="center" wrapText="1"/>
    </xf>
    <xf numFmtId="255" fontId="219" fillId="95" borderId="53" xfId="0" applyFont="1" applyFill="1" applyBorder="1" applyAlignment="1">
      <alignment vertical="center" wrapText="1"/>
    </xf>
    <xf numFmtId="1" fontId="99" fillId="95" borderId="43" xfId="0" applyNumberFormat="1" applyFont="1" applyFill="1" applyBorder="1" applyAlignment="1">
      <alignment vertical="center" wrapText="1"/>
    </xf>
    <xf numFmtId="1" fontId="217" fillId="95" borderId="53" xfId="0" applyNumberFormat="1" applyFont="1" applyFill="1" applyBorder="1" applyAlignment="1">
      <alignment horizontal="center" vertical="center" wrapText="1"/>
    </xf>
    <xf numFmtId="1" fontId="217" fillId="95" borderId="53" xfId="0" applyNumberFormat="1" applyFont="1" applyFill="1" applyBorder="1" applyAlignment="1">
      <alignment horizontal="center" vertical="center"/>
    </xf>
    <xf numFmtId="255" fontId="217" fillId="95" borderId="53" xfId="0" applyFont="1" applyFill="1" applyBorder="1" applyAlignment="1">
      <alignment vertical="center"/>
    </xf>
    <xf numFmtId="3" fontId="217" fillId="95" borderId="53" xfId="0" applyNumberFormat="1" applyFont="1" applyFill="1" applyBorder="1" applyAlignment="1">
      <alignment horizontal="center" vertical="center"/>
    </xf>
    <xf numFmtId="255" fontId="217" fillId="0" borderId="53" xfId="0" applyFont="1" applyBorder="1"/>
    <xf numFmtId="255" fontId="99" fillId="95" borderId="3" xfId="0" applyFont="1" applyFill="1" applyBorder="1" applyAlignment="1">
      <alignment horizontal="left" vertical="center"/>
    </xf>
    <xf numFmtId="1" fontId="217" fillId="95" borderId="3" xfId="0" applyNumberFormat="1" applyFont="1" applyFill="1" applyBorder="1" applyAlignment="1">
      <alignment horizontal="center" vertical="center"/>
    </xf>
    <xf numFmtId="49" fontId="217" fillId="95" borderId="3" xfId="0" applyNumberFormat="1" applyFont="1" applyFill="1" applyBorder="1" applyAlignment="1">
      <alignment horizontal="center" vertical="center"/>
    </xf>
    <xf numFmtId="0" fontId="214" fillId="95" borderId="3" xfId="7510" applyFont="1" applyFill="1" applyBorder="1" applyAlignment="1">
      <alignment horizontal="center" vertical="center" wrapText="1"/>
    </xf>
    <xf numFmtId="1" fontId="217" fillId="0" borderId="3" xfId="0" applyNumberFormat="1" applyFont="1" applyBorder="1" applyAlignment="1">
      <alignment horizontal="center" vertical="center"/>
    </xf>
    <xf numFmtId="255" fontId="217" fillId="95" borderId="50" xfId="0" applyFont="1" applyFill="1" applyBorder="1" applyAlignment="1">
      <alignment horizontal="center" vertical="center" wrapText="1"/>
    </xf>
    <xf numFmtId="255" fontId="214" fillId="95" borderId="50" xfId="0" applyFont="1" applyFill="1" applyBorder="1" applyAlignment="1">
      <alignment vertical="center" wrapText="1"/>
    </xf>
    <xf numFmtId="1" fontId="214" fillId="95" borderId="50" xfId="0" applyNumberFormat="1" applyFont="1" applyFill="1" applyBorder="1" applyAlignment="1">
      <alignment horizontal="center" vertical="center" wrapText="1"/>
    </xf>
    <xf numFmtId="3" fontId="214" fillId="95" borderId="50" xfId="0" applyNumberFormat="1" applyFont="1" applyFill="1" applyBorder="1" applyAlignment="1">
      <alignment horizontal="center" vertical="center" wrapText="1"/>
    </xf>
    <xf numFmtId="3" fontId="214" fillId="0" borderId="50" xfId="0" applyNumberFormat="1" applyFont="1" applyBorder="1" applyAlignment="1">
      <alignment horizontal="center" vertical="center"/>
    </xf>
    <xf numFmtId="3" fontId="214" fillId="0" borderId="50" xfId="0" applyNumberFormat="1" applyFont="1" applyBorder="1" applyAlignment="1">
      <alignment horizontal="center" vertical="center" wrapText="1"/>
    </xf>
    <xf numFmtId="255" fontId="217" fillId="0" borderId="64" xfId="0" applyFont="1" applyBorder="1" applyAlignment="1">
      <alignment vertical="center" wrapText="1"/>
    </xf>
    <xf numFmtId="255" fontId="217" fillId="0" borderId="54" xfId="0" applyFont="1" applyBorder="1"/>
    <xf numFmtId="255" fontId="217" fillId="95" borderId="54" xfId="0" applyFont="1" applyFill="1" applyBorder="1"/>
    <xf numFmtId="49" fontId="219" fillId="95" borderId="59" xfId="0" applyNumberFormat="1" applyFont="1" applyFill="1" applyBorder="1" applyAlignment="1">
      <alignment horizontal="center" vertical="center" wrapText="1"/>
    </xf>
    <xf numFmtId="255" fontId="217" fillId="95" borderId="69" xfId="0" applyFont="1" applyFill="1" applyBorder="1" applyAlignment="1">
      <alignment vertical="center"/>
    </xf>
    <xf numFmtId="1" fontId="99" fillId="95" borderId="59" xfId="0" applyNumberFormat="1" applyFont="1" applyFill="1" applyBorder="1" applyAlignment="1">
      <alignment vertical="center"/>
    </xf>
    <xf numFmtId="1" fontId="217" fillId="95" borderId="59" xfId="0" applyNumberFormat="1" applyFont="1" applyFill="1" applyBorder="1" applyAlignment="1">
      <alignment horizontal="center" vertical="center"/>
    </xf>
    <xf numFmtId="0" fontId="219" fillId="95" borderId="59" xfId="7510" applyFont="1" applyFill="1" applyBorder="1" applyAlignment="1">
      <alignment vertical="center" wrapText="1"/>
    </xf>
    <xf numFmtId="3" fontId="99" fillId="95" borderId="59" xfId="0" applyNumberFormat="1" applyFont="1" applyFill="1" applyBorder="1" applyAlignment="1">
      <alignment horizontal="center" vertical="center"/>
    </xf>
    <xf numFmtId="3" fontId="99" fillId="0" borderId="59" xfId="0" applyNumberFormat="1" applyFont="1" applyBorder="1" applyAlignment="1">
      <alignment horizontal="center" vertical="center"/>
    </xf>
    <xf numFmtId="255" fontId="217" fillId="0" borderId="60" xfId="0" applyFont="1" applyBorder="1"/>
    <xf numFmtId="1" fontId="99" fillId="0" borderId="44" xfId="0" applyNumberFormat="1" applyFont="1" applyBorder="1" applyAlignment="1">
      <alignment horizontal="center" vertical="center"/>
    </xf>
    <xf numFmtId="255" fontId="217" fillId="0" borderId="43" xfId="0" applyFont="1" applyBorder="1" applyAlignment="1">
      <alignment horizontal="center" vertical="center"/>
    </xf>
    <xf numFmtId="255" fontId="99" fillId="0" borderId="75" xfId="0" applyFont="1" applyBorder="1" applyAlignment="1">
      <alignment horizontal="center" vertical="center"/>
    </xf>
    <xf numFmtId="1" fontId="99" fillId="0" borderId="52" xfId="0" applyNumberFormat="1" applyFont="1" applyBorder="1" applyAlignment="1">
      <alignment horizontal="center" vertical="center" wrapText="1"/>
    </xf>
    <xf numFmtId="1" fontId="99" fillId="0" borderId="77" xfId="0" applyNumberFormat="1" applyFont="1" applyBorder="1" applyAlignment="1">
      <alignment horizontal="center" vertical="center"/>
    </xf>
    <xf numFmtId="1" fontId="99" fillId="0" borderId="52" xfId="0" applyNumberFormat="1" applyFont="1" applyBorder="1" applyAlignment="1">
      <alignment horizontal="center" vertical="center"/>
    </xf>
    <xf numFmtId="1" fontId="219" fillId="0" borderId="52" xfId="0" applyNumberFormat="1" applyFont="1" applyBorder="1" applyAlignment="1">
      <alignment horizontal="center" vertical="center" wrapText="1"/>
    </xf>
    <xf numFmtId="49" fontId="219" fillId="0" borderId="52" xfId="0" applyNumberFormat="1" applyFont="1" applyBorder="1" applyAlignment="1">
      <alignment horizontal="center" vertical="center" wrapText="1"/>
    </xf>
    <xf numFmtId="1" fontId="219" fillId="0" borderId="55" xfId="0" applyNumberFormat="1" applyFont="1" applyBorder="1" applyAlignment="1">
      <alignment horizontal="center" vertical="center" wrapText="1"/>
    </xf>
    <xf numFmtId="10" fontId="99" fillId="0" borderId="59" xfId="0" applyNumberFormat="1" applyFont="1" applyBorder="1" applyAlignment="1">
      <alignment horizontal="center" vertical="center"/>
    </xf>
    <xf numFmtId="10" fontId="219" fillId="0" borderId="1" xfId="0" applyNumberFormat="1" applyFont="1" applyBorder="1" applyAlignment="1">
      <alignment horizontal="center" vertical="center" wrapText="1"/>
    </xf>
    <xf numFmtId="3" fontId="217" fillId="95" borderId="3" xfId="0" applyNumberFormat="1" applyFont="1" applyFill="1" applyBorder="1" applyAlignment="1">
      <alignment horizontal="center" vertical="center" wrapText="1"/>
    </xf>
    <xf numFmtId="255" fontId="217" fillId="0" borderId="64" xfId="0" applyFont="1" applyBorder="1"/>
    <xf numFmtId="3" fontId="217" fillId="95" borderId="0" xfId="0" applyNumberFormat="1" applyFont="1" applyFill="1" applyAlignment="1">
      <alignment horizontal="center" vertical="center"/>
    </xf>
    <xf numFmtId="255" fontId="217" fillId="95" borderId="1" xfId="0" applyFont="1" applyFill="1" applyBorder="1" applyAlignment="1">
      <alignment horizontal="center" vertical="center" wrapText="1"/>
    </xf>
    <xf numFmtId="255" fontId="217" fillId="0" borderId="3" xfId="0" applyFont="1" applyBorder="1" applyAlignment="1">
      <alignment horizontal="center" vertical="center" wrapText="1"/>
    </xf>
    <xf numFmtId="255" fontId="217" fillId="0" borderId="5" xfId="0" applyFont="1" applyBorder="1" applyAlignment="1">
      <alignment horizontal="center" vertical="center"/>
    </xf>
    <xf numFmtId="255" fontId="217" fillId="0" borderId="4" xfId="0" applyFont="1" applyBorder="1" applyAlignment="1">
      <alignment horizontal="center" vertical="center"/>
    </xf>
    <xf numFmtId="1" fontId="219" fillId="0" borderId="52" xfId="0" applyNumberFormat="1" applyFont="1" applyBorder="1" applyAlignment="1">
      <alignment horizontal="center" vertical="center" wrapText="1"/>
    </xf>
    <xf numFmtId="255" fontId="217" fillId="0" borderId="3" xfId="0" applyFont="1" applyBorder="1" applyAlignment="1">
      <alignment horizontal="center"/>
    </xf>
    <xf numFmtId="255" fontId="217" fillId="0" borderId="5" xfId="0" applyFont="1" applyBorder="1" applyAlignment="1">
      <alignment horizontal="center"/>
    </xf>
    <xf numFmtId="255" fontId="217" fillId="0" borderId="4" xfId="0" applyFont="1" applyBorder="1" applyAlignment="1">
      <alignment horizontal="center"/>
    </xf>
    <xf numFmtId="10" fontId="217" fillId="0" borderId="3" xfId="0" applyNumberFormat="1" applyFont="1" applyBorder="1" applyAlignment="1">
      <alignment horizontal="center" vertical="center"/>
    </xf>
    <xf numFmtId="10" fontId="217" fillId="0" borderId="5" xfId="0" applyNumberFormat="1" applyFont="1" applyBorder="1" applyAlignment="1">
      <alignment horizontal="center" vertical="center"/>
    </xf>
    <xf numFmtId="10" fontId="217" fillId="0" borderId="4" xfId="0" applyNumberFormat="1" applyFont="1" applyBorder="1" applyAlignment="1">
      <alignment horizontal="center" vertical="center"/>
    </xf>
    <xf numFmtId="3" fontId="214" fillId="0" borderId="3" xfId="0" applyNumberFormat="1" applyFont="1" applyBorder="1" applyAlignment="1">
      <alignment horizontal="center" vertical="center" wrapText="1"/>
    </xf>
    <xf numFmtId="3" fontId="214" fillId="0" borderId="5" xfId="0" applyNumberFormat="1" applyFont="1" applyBorder="1" applyAlignment="1">
      <alignment horizontal="center" vertical="center" wrapText="1"/>
    </xf>
    <xf numFmtId="3" fontId="214" fillId="0" borderId="4" xfId="0" applyNumberFormat="1" applyFont="1" applyBorder="1" applyAlignment="1">
      <alignment horizontal="center" vertical="center" wrapText="1"/>
    </xf>
    <xf numFmtId="1" fontId="214" fillId="95" borderId="3" xfId="0" applyNumberFormat="1" applyFont="1" applyFill="1" applyBorder="1" applyAlignment="1">
      <alignment horizontal="center" vertical="center" wrapText="1"/>
    </xf>
    <xf numFmtId="1" fontId="214" fillId="95" borderId="4" xfId="0" applyNumberFormat="1" applyFont="1" applyFill="1" applyBorder="1" applyAlignment="1">
      <alignment horizontal="center" vertical="center" wrapText="1"/>
    </xf>
    <xf numFmtId="255" fontId="217" fillId="95" borderId="3" xfId="0" applyFont="1" applyFill="1" applyBorder="1" applyAlignment="1">
      <alignment horizontal="center" vertical="center" wrapText="1"/>
    </xf>
    <xf numFmtId="255" fontId="217" fillId="95" borderId="4" xfId="0" applyFont="1" applyFill="1" applyBorder="1" applyAlignment="1">
      <alignment horizontal="center" vertical="center" wrapText="1"/>
    </xf>
    <xf numFmtId="255" fontId="217" fillId="0" borderId="64" xfId="0" applyFont="1" applyBorder="1" applyAlignment="1">
      <alignment horizontal="center" vertical="center" wrapText="1"/>
    </xf>
    <xf numFmtId="255" fontId="217" fillId="0" borderId="65" xfId="0" applyFont="1" applyBorder="1" applyAlignment="1">
      <alignment horizontal="center" vertical="center"/>
    </xf>
    <xf numFmtId="255" fontId="217" fillId="0" borderId="62" xfId="0" applyFont="1" applyBorder="1" applyAlignment="1">
      <alignment horizontal="center" vertical="center"/>
    </xf>
    <xf numFmtId="3" fontId="217" fillId="0" borderId="73" xfId="0" applyNumberFormat="1" applyFont="1" applyBorder="1" applyAlignment="1">
      <alignment horizontal="center" vertical="center"/>
    </xf>
    <xf numFmtId="3" fontId="217" fillId="0" borderId="5" xfId="0" applyNumberFormat="1" applyFont="1" applyBorder="1" applyAlignment="1">
      <alignment horizontal="center" vertical="center"/>
    </xf>
    <xf numFmtId="3" fontId="217" fillId="0" borderId="4" xfId="0" applyNumberFormat="1" applyFont="1" applyBorder="1" applyAlignment="1">
      <alignment horizontal="center" vertical="center"/>
    </xf>
    <xf numFmtId="255" fontId="217" fillId="0" borderId="65" xfId="0" applyFont="1" applyBorder="1" applyAlignment="1">
      <alignment horizontal="center" vertical="center" wrapText="1"/>
    </xf>
    <xf numFmtId="255" fontId="217" fillId="0" borderId="62" xfId="0" applyFont="1" applyBorder="1" applyAlignment="1">
      <alignment horizontal="center" vertical="center" wrapText="1"/>
    </xf>
    <xf numFmtId="255" fontId="217" fillId="0" borderId="3" xfId="0" applyFont="1" applyBorder="1" applyAlignment="1">
      <alignment horizontal="center" vertical="center"/>
    </xf>
    <xf numFmtId="3" fontId="217" fillId="0" borderId="3" xfId="0" applyNumberFormat="1" applyFont="1" applyBorder="1" applyAlignment="1">
      <alignment horizontal="center" vertical="center" wrapText="1"/>
    </xf>
    <xf numFmtId="3" fontId="214" fillId="0" borderId="1" xfId="0" applyNumberFormat="1" applyFont="1" applyBorder="1" applyAlignment="1">
      <alignment horizontal="center" vertical="center" wrapText="1"/>
    </xf>
    <xf numFmtId="3" fontId="214" fillId="0" borderId="3" xfId="0" applyNumberFormat="1" applyFont="1" applyBorder="1" applyAlignment="1">
      <alignment horizontal="center" vertical="center"/>
    </xf>
    <xf numFmtId="3" fontId="214" fillId="0" borderId="4" xfId="0" applyNumberFormat="1" applyFont="1" applyBorder="1" applyAlignment="1">
      <alignment horizontal="center" vertical="center"/>
    </xf>
    <xf numFmtId="255" fontId="217" fillId="0" borderId="76" xfId="0" applyFont="1" applyBorder="1" applyAlignment="1">
      <alignment horizontal="center" vertical="top" wrapText="1"/>
    </xf>
    <xf numFmtId="255" fontId="217" fillId="0" borderId="7" xfId="0" applyFont="1" applyBorder="1" applyAlignment="1">
      <alignment horizontal="center" vertical="top" wrapText="1"/>
    </xf>
    <xf numFmtId="255" fontId="217" fillId="0" borderId="44" xfId="0" applyFont="1" applyBorder="1" applyAlignment="1">
      <alignment horizontal="center" vertical="top" wrapText="1"/>
    </xf>
    <xf numFmtId="255" fontId="216" fillId="0" borderId="50" xfId="0" applyFont="1" applyBorder="1" applyAlignment="1">
      <alignment horizontal="center" vertical="center" wrapText="1"/>
    </xf>
    <xf numFmtId="255" fontId="216" fillId="0" borderId="1" xfId="0" applyFont="1" applyBorder="1" applyAlignment="1">
      <alignment horizontal="center" vertical="center" wrapText="1"/>
    </xf>
    <xf numFmtId="255" fontId="216" fillId="0" borderId="59" xfId="0" applyFont="1" applyBorder="1" applyAlignment="1">
      <alignment horizontal="center" vertical="center" wrapText="1"/>
    </xf>
    <xf numFmtId="255" fontId="216" fillId="0" borderId="51" xfId="0" applyFont="1" applyBorder="1" applyAlignment="1">
      <alignment horizontal="center" vertical="center" wrapText="1"/>
    </xf>
    <xf numFmtId="255" fontId="216" fillId="0" borderId="54" xfId="0" applyFont="1" applyBorder="1" applyAlignment="1">
      <alignment horizontal="center" vertical="center" wrapText="1"/>
    </xf>
    <xf numFmtId="255" fontId="216" fillId="0" borderId="60" xfId="0" applyFont="1" applyBorder="1" applyAlignment="1">
      <alignment horizontal="center" vertical="center" wrapText="1"/>
    </xf>
    <xf numFmtId="167" fontId="216" fillId="0" borderId="1" xfId="12" applyNumberFormat="1" applyFont="1" applyFill="1" applyBorder="1" applyAlignment="1">
      <alignment horizontal="center" vertical="center" wrapText="1"/>
    </xf>
    <xf numFmtId="3" fontId="217" fillId="0" borderId="74" xfId="0" applyNumberFormat="1" applyFont="1" applyBorder="1" applyAlignment="1">
      <alignment horizontal="center" vertical="center" wrapText="1"/>
    </xf>
    <xf numFmtId="3" fontId="217" fillId="0" borderId="65" xfId="0" applyNumberFormat="1" applyFont="1" applyBorder="1" applyAlignment="1">
      <alignment horizontal="center" vertical="center"/>
    </xf>
    <xf numFmtId="3" fontId="217" fillId="0" borderId="62" xfId="0" applyNumberFormat="1" applyFont="1" applyBorder="1" applyAlignment="1">
      <alignment horizontal="center" vertical="center"/>
    </xf>
    <xf numFmtId="3" fontId="217" fillId="0" borderId="5" xfId="0" applyNumberFormat="1" applyFont="1" applyBorder="1" applyAlignment="1">
      <alignment horizontal="center" vertical="center" wrapText="1"/>
    </xf>
    <xf numFmtId="3" fontId="214" fillId="95" borderId="1" xfId="0" applyNumberFormat="1" applyFont="1" applyFill="1" applyBorder="1" applyAlignment="1">
      <alignment horizontal="center" vertical="center" wrapText="1"/>
    </xf>
    <xf numFmtId="49" fontId="99" fillId="95" borderId="52" xfId="0" applyNumberFormat="1" applyFont="1" applyFill="1" applyBorder="1" applyAlignment="1">
      <alignment horizontal="center" vertical="center" wrapText="1"/>
    </xf>
    <xf numFmtId="255" fontId="217" fillId="95" borderId="70" xfId="0" applyFont="1" applyFill="1" applyBorder="1" applyAlignment="1">
      <alignment horizontal="center" vertical="center" wrapText="1"/>
    </xf>
    <xf numFmtId="255" fontId="217" fillId="95" borderId="6" xfId="0" applyFont="1" applyFill="1" applyBorder="1" applyAlignment="1">
      <alignment horizontal="center" vertical="center" wrapText="1"/>
    </xf>
    <xf numFmtId="1" fontId="214" fillId="95" borderId="5" xfId="0" applyNumberFormat="1" applyFont="1" applyFill="1" applyBorder="1" applyAlignment="1">
      <alignment horizontal="center" vertical="center" wrapText="1"/>
    </xf>
    <xf numFmtId="3" fontId="217" fillId="95" borderId="3" xfId="7710" applyNumberFormat="1" applyFont="1" applyFill="1" applyBorder="1" applyAlignment="1">
      <alignment horizontal="center" vertical="center"/>
    </xf>
    <xf numFmtId="3" fontId="217" fillId="95" borderId="5" xfId="7710" applyNumberFormat="1" applyFont="1" applyFill="1" applyBorder="1" applyAlignment="1">
      <alignment horizontal="center" vertical="center"/>
    </xf>
    <xf numFmtId="3" fontId="217" fillId="95" borderId="4" xfId="7710" applyNumberFormat="1" applyFont="1" applyFill="1" applyBorder="1" applyAlignment="1">
      <alignment horizontal="center" vertical="center"/>
    </xf>
    <xf numFmtId="3" fontId="217" fillId="0" borderId="3" xfId="7710" applyNumberFormat="1" applyFont="1" applyBorder="1" applyAlignment="1">
      <alignment horizontal="center" vertical="center"/>
    </xf>
    <xf numFmtId="3" fontId="217" fillId="0" borderId="5" xfId="7710" applyNumberFormat="1" applyFont="1" applyBorder="1" applyAlignment="1">
      <alignment horizontal="center" vertical="center"/>
    </xf>
    <xf numFmtId="3" fontId="217" fillId="0" borderId="4" xfId="7710" applyNumberFormat="1" applyFont="1" applyBorder="1" applyAlignment="1">
      <alignment horizontal="center" vertical="center"/>
    </xf>
    <xf numFmtId="3" fontId="214" fillId="95" borderId="3" xfId="0" applyNumberFormat="1" applyFont="1" applyFill="1" applyBorder="1" applyAlignment="1">
      <alignment horizontal="center" vertical="center" wrapText="1"/>
    </xf>
    <xf numFmtId="3" fontId="214" fillId="95" borderId="5" xfId="0" applyNumberFormat="1" applyFont="1" applyFill="1" applyBorder="1" applyAlignment="1">
      <alignment horizontal="center" vertical="center" wrapText="1"/>
    </xf>
    <xf numFmtId="3" fontId="214" fillId="95" borderId="4" xfId="0" applyNumberFormat="1" applyFont="1" applyFill="1" applyBorder="1" applyAlignment="1">
      <alignment horizontal="center" vertical="center" wrapText="1"/>
    </xf>
    <xf numFmtId="255" fontId="214" fillId="95" borderId="1" xfId="0" applyFont="1" applyFill="1" applyBorder="1" applyAlignment="1">
      <alignment horizontal="center" vertical="center" wrapText="1"/>
    </xf>
    <xf numFmtId="255" fontId="217" fillId="95" borderId="71" xfId="0" applyFont="1" applyFill="1" applyBorder="1" applyAlignment="1">
      <alignment horizontal="center" vertical="center" wrapText="1"/>
    </xf>
    <xf numFmtId="3" fontId="99" fillId="95" borderId="52" xfId="0" applyNumberFormat="1" applyFont="1" applyFill="1" applyBorder="1" applyAlignment="1">
      <alignment horizontal="center" vertical="center" wrapText="1"/>
    </xf>
    <xf numFmtId="3" fontId="217" fillId="0" borderId="3" xfId="3830" applyNumberFormat="1" applyFont="1" applyFill="1" applyBorder="1" applyAlignment="1" applyProtection="1">
      <alignment horizontal="center" vertical="center" wrapText="1"/>
    </xf>
    <xf numFmtId="3" fontId="217" fillId="0" borderId="5" xfId="3830" applyNumberFormat="1" applyFont="1" applyFill="1" applyBorder="1" applyAlignment="1" applyProtection="1">
      <alignment horizontal="center" vertical="center" wrapText="1"/>
    </xf>
    <xf numFmtId="3" fontId="217" fillId="0" borderId="4" xfId="3830" applyNumberFormat="1" applyFont="1" applyFill="1" applyBorder="1" applyAlignment="1" applyProtection="1">
      <alignment horizontal="center" vertical="center" wrapText="1"/>
    </xf>
    <xf numFmtId="1" fontId="99" fillId="95" borderId="52" xfId="0" applyNumberFormat="1" applyFont="1" applyFill="1" applyBorder="1" applyAlignment="1">
      <alignment horizontal="center" vertical="center" wrapText="1"/>
    </xf>
    <xf numFmtId="1" fontId="225" fillId="0" borderId="52" xfId="0" applyNumberFormat="1" applyFont="1" applyBorder="1" applyAlignment="1">
      <alignment horizontal="center" vertical="center" wrapText="1"/>
    </xf>
    <xf numFmtId="1" fontId="214" fillId="95" borderId="1" xfId="0" applyNumberFormat="1" applyFont="1" applyFill="1" applyBorder="1" applyAlignment="1">
      <alignment horizontal="center" vertical="center" wrapText="1"/>
    </xf>
    <xf numFmtId="1" fontId="99" fillId="0" borderId="52" xfId="0" applyNumberFormat="1" applyFont="1" applyBorder="1" applyAlignment="1">
      <alignment horizontal="center" vertical="center"/>
    </xf>
    <xf numFmtId="0" fontId="214" fillId="95" borderId="73" xfId="7510" applyFont="1" applyFill="1" applyBorder="1" applyAlignment="1">
      <alignment horizontal="center" vertical="top" wrapText="1"/>
    </xf>
    <xf numFmtId="0" fontId="214" fillId="95" borderId="5" xfId="7510" applyFont="1" applyFill="1" applyBorder="1" applyAlignment="1">
      <alignment horizontal="center" vertical="top" wrapText="1"/>
    </xf>
    <xf numFmtId="0" fontId="214" fillId="95" borderId="4" xfId="7510" applyFont="1" applyFill="1" applyBorder="1" applyAlignment="1">
      <alignment horizontal="center" vertical="top" wrapText="1"/>
    </xf>
    <xf numFmtId="255" fontId="217" fillId="95" borderId="1" xfId="0" applyFont="1" applyFill="1" applyBorder="1" applyAlignment="1">
      <alignment horizontal="center" vertical="center" wrapText="1"/>
    </xf>
    <xf numFmtId="255" fontId="217" fillId="95" borderId="3" xfId="0" applyFont="1" applyFill="1" applyBorder="1" applyAlignment="1">
      <alignment horizontal="left" vertical="center" wrapText="1"/>
    </xf>
    <xf numFmtId="255" fontId="217" fillId="95" borderId="4" xfId="0" applyFont="1" applyFill="1" applyBorder="1" applyAlignment="1">
      <alignment horizontal="left" vertical="center" wrapText="1"/>
    </xf>
    <xf numFmtId="255" fontId="214" fillId="0" borderId="3" xfId="0" applyFont="1" applyBorder="1" applyAlignment="1">
      <alignment horizontal="center" vertical="center" wrapText="1"/>
    </xf>
    <xf numFmtId="255" fontId="214" fillId="0" borderId="5" xfId="0" applyFont="1" applyBorder="1" applyAlignment="1">
      <alignment horizontal="center" vertical="center" wrapText="1"/>
    </xf>
    <xf numFmtId="3" fontId="217" fillId="0" borderId="1" xfId="0" applyNumberFormat="1" applyFont="1" applyBorder="1" applyAlignment="1">
      <alignment horizontal="center" vertical="center" wrapText="1"/>
    </xf>
    <xf numFmtId="3" fontId="217" fillId="95" borderId="3" xfId="0" applyNumberFormat="1" applyFont="1" applyFill="1" applyBorder="1" applyAlignment="1">
      <alignment horizontal="center" vertical="center" wrapText="1"/>
    </xf>
    <xf numFmtId="3" fontId="217" fillId="95" borderId="5" xfId="0" applyNumberFormat="1" applyFont="1" applyFill="1" applyBorder="1" applyAlignment="1">
      <alignment horizontal="center" vertical="center" wrapText="1"/>
    </xf>
    <xf numFmtId="255" fontId="214" fillId="0" borderId="4" xfId="0" applyFont="1" applyBorder="1" applyAlignment="1">
      <alignment horizontal="center" vertical="center" wrapText="1"/>
    </xf>
    <xf numFmtId="255" fontId="217" fillId="95" borderId="70" xfId="0" applyFont="1" applyFill="1" applyBorder="1" applyAlignment="1">
      <alignment horizontal="center" vertical="top" wrapText="1"/>
    </xf>
    <xf numFmtId="255" fontId="217" fillId="95" borderId="6" xfId="0" applyFont="1" applyFill="1" applyBorder="1" applyAlignment="1">
      <alignment horizontal="center" vertical="top" wrapText="1"/>
    </xf>
    <xf numFmtId="3" fontId="214" fillId="95" borderId="3" xfId="0" applyNumberFormat="1" applyFont="1" applyFill="1" applyBorder="1" applyAlignment="1">
      <alignment horizontal="center" vertical="center"/>
    </xf>
    <xf numFmtId="3" fontId="214" fillId="95" borderId="4" xfId="0" applyNumberFormat="1" applyFont="1" applyFill="1" applyBorder="1" applyAlignment="1">
      <alignment horizontal="center" vertical="center"/>
    </xf>
    <xf numFmtId="1" fontId="99" fillId="0" borderId="45" xfId="0" applyNumberFormat="1" applyFont="1" applyBorder="1" applyAlignment="1">
      <alignment horizontal="center" vertical="center" wrapText="1"/>
    </xf>
    <xf numFmtId="1" fontId="99" fillId="0" borderId="52" xfId="0" applyNumberFormat="1" applyFont="1" applyBorder="1" applyAlignment="1">
      <alignment horizontal="center" vertical="center" wrapText="1"/>
    </xf>
    <xf numFmtId="1" fontId="99" fillId="0" borderId="55" xfId="0" applyNumberFormat="1" applyFont="1" applyBorder="1" applyAlignment="1">
      <alignment horizontal="center" vertical="center" wrapText="1"/>
    </xf>
    <xf numFmtId="255" fontId="99" fillId="0" borderId="53" xfId="0" applyFont="1" applyBorder="1" applyAlignment="1">
      <alignment horizontal="center" vertical="center" wrapText="1"/>
    </xf>
    <xf numFmtId="255" fontId="99" fillId="0" borderId="75" xfId="0" applyFont="1" applyBorder="1" applyAlignment="1">
      <alignment horizontal="center" vertical="center" wrapText="1"/>
    </xf>
    <xf numFmtId="255" fontId="99" fillId="95" borderId="1" xfId="0" applyFont="1" applyFill="1" applyBorder="1" applyAlignment="1">
      <alignment horizontal="center" vertical="center" wrapText="1"/>
    </xf>
    <xf numFmtId="255" fontId="99" fillId="95" borderId="59" xfId="0" applyFont="1" applyFill="1" applyBorder="1" applyAlignment="1">
      <alignment horizontal="center" vertical="center" wrapText="1"/>
    </xf>
    <xf numFmtId="1" fontId="99" fillId="95" borderId="1" xfId="0" applyNumberFormat="1" applyFont="1" applyFill="1" applyBorder="1" applyAlignment="1">
      <alignment horizontal="center" vertical="center" wrapText="1"/>
    </xf>
    <xf numFmtId="49" fontId="217" fillId="95" borderId="1" xfId="0" applyNumberFormat="1" applyFont="1" applyFill="1" applyBorder="1" applyAlignment="1">
      <alignment horizontal="center" vertical="center" wrapText="1"/>
    </xf>
    <xf numFmtId="49" fontId="217" fillId="95" borderId="59" xfId="0" applyNumberFormat="1" applyFont="1" applyFill="1" applyBorder="1" applyAlignment="1">
      <alignment horizontal="center" vertical="center" wrapText="1"/>
    </xf>
    <xf numFmtId="255" fontId="216" fillId="0" borderId="49" xfId="0" applyFont="1" applyBorder="1" applyAlignment="1">
      <alignment horizontal="center" vertical="center" wrapText="1"/>
    </xf>
    <xf numFmtId="255" fontId="219" fillId="95" borderId="59" xfId="0" applyFont="1" applyFill="1" applyBorder="1" applyAlignment="1">
      <alignment horizontal="center" vertical="center" wrapText="1"/>
    </xf>
    <xf numFmtId="167" fontId="216" fillId="0" borderId="50" xfId="12" applyNumberFormat="1" applyFont="1" applyFill="1" applyBorder="1" applyAlignment="1">
      <alignment horizontal="center" vertical="center" wrapText="1"/>
    </xf>
    <xf numFmtId="255" fontId="216" fillId="95" borderId="50" xfId="0" applyFont="1" applyFill="1" applyBorder="1" applyAlignment="1">
      <alignment horizontal="center" vertical="center" wrapText="1"/>
    </xf>
    <xf numFmtId="255" fontId="216" fillId="95" borderId="1" xfId="0" applyFont="1" applyFill="1" applyBorder="1" applyAlignment="1">
      <alignment horizontal="center" vertical="center" wrapText="1"/>
    </xf>
    <xf numFmtId="255" fontId="216" fillId="95" borderId="59" xfId="0" applyFont="1" applyFill="1" applyBorder="1" applyAlignment="1">
      <alignment horizontal="center" vertical="center" wrapText="1"/>
    </xf>
    <xf numFmtId="255" fontId="99" fillId="0" borderId="1" xfId="0" applyFont="1" applyBorder="1" applyAlignment="1">
      <alignment horizontal="center" vertical="center" wrapText="1"/>
    </xf>
    <xf numFmtId="255" fontId="99" fillId="0" borderId="59" xfId="0" applyFont="1" applyBorder="1" applyAlignment="1">
      <alignment horizontal="center" vertical="center" wrapText="1"/>
    </xf>
    <xf numFmtId="1" fontId="99" fillId="95" borderId="59" xfId="0" applyNumberFormat="1" applyFont="1" applyFill="1" applyBorder="1" applyAlignment="1">
      <alignment horizontal="center" vertical="center" wrapText="1"/>
    </xf>
    <xf numFmtId="1" fontId="216" fillId="0" borderId="1" xfId="12" applyNumberFormat="1" applyFont="1" applyFill="1" applyBorder="1" applyAlignment="1">
      <alignment horizontal="center" vertical="center" wrapText="1"/>
    </xf>
    <xf numFmtId="1" fontId="216" fillId="0" borderId="59" xfId="12" applyNumberFormat="1" applyFont="1" applyFill="1" applyBorder="1" applyAlignment="1">
      <alignment horizontal="center" vertical="center" wrapText="1"/>
    </xf>
    <xf numFmtId="167" fontId="216" fillId="0" borderId="59" xfId="12" applyNumberFormat="1" applyFont="1" applyFill="1" applyBorder="1" applyAlignment="1">
      <alignment horizontal="center" vertical="center" wrapText="1"/>
    </xf>
    <xf numFmtId="49" fontId="216" fillId="0" borderId="1" xfId="0" applyNumberFormat="1" applyFont="1" applyBorder="1" applyAlignment="1">
      <alignment horizontal="center" vertical="center" wrapText="1"/>
    </xf>
    <xf numFmtId="49" fontId="216" fillId="0" borderId="59" xfId="0" applyNumberFormat="1" applyFont="1" applyBorder="1" applyAlignment="1">
      <alignment horizontal="center" vertical="center" wrapText="1"/>
    </xf>
    <xf numFmtId="3" fontId="214" fillId="95" borderId="5" xfId="0" applyNumberFormat="1" applyFont="1" applyFill="1" applyBorder="1" applyAlignment="1">
      <alignment horizontal="center" vertical="center"/>
    </xf>
    <xf numFmtId="255" fontId="214" fillId="0" borderId="1" xfId="0" applyFont="1" applyBorder="1" applyAlignment="1">
      <alignment horizontal="center" vertical="center" wrapText="1"/>
    </xf>
    <xf numFmtId="255" fontId="99" fillId="95" borderId="4" xfId="0" applyFont="1" applyFill="1" applyBorder="1" applyAlignment="1">
      <alignment horizontal="left" vertical="center" wrapText="1"/>
    </xf>
    <xf numFmtId="255" fontId="99" fillId="95" borderId="1" xfId="0" applyFont="1" applyFill="1" applyBorder="1" applyAlignment="1">
      <alignment horizontal="left" vertical="center" wrapText="1"/>
    </xf>
    <xf numFmtId="255" fontId="217" fillId="95" borderId="72" xfId="0" applyFont="1" applyFill="1" applyBorder="1" applyAlignment="1">
      <alignment horizontal="center" vertical="center" wrapText="1"/>
    </xf>
    <xf numFmtId="3" fontId="217" fillId="95" borderId="3" xfId="0" applyNumberFormat="1" applyFont="1" applyFill="1" applyBorder="1" applyAlignment="1">
      <alignment horizontal="center" vertical="center"/>
    </xf>
    <xf numFmtId="3" fontId="217" fillId="95" borderId="5" xfId="0" applyNumberFormat="1" applyFont="1" applyFill="1" applyBorder="1" applyAlignment="1">
      <alignment horizontal="center" vertical="center"/>
    </xf>
    <xf numFmtId="3" fontId="217" fillId="95" borderId="4" xfId="0" applyNumberFormat="1" applyFont="1" applyFill="1" applyBorder="1" applyAlignment="1">
      <alignment horizontal="center" vertical="center"/>
    </xf>
    <xf numFmtId="255" fontId="219" fillId="0" borderId="3" xfId="0" applyFont="1" applyBorder="1" applyAlignment="1">
      <alignment horizontal="center" vertical="center" wrapText="1"/>
    </xf>
    <xf numFmtId="255" fontId="219" fillId="0" borderId="5" xfId="0" applyFont="1" applyBorder="1" applyAlignment="1">
      <alignment horizontal="center" vertical="center" wrapText="1"/>
    </xf>
    <xf numFmtId="255" fontId="219" fillId="0" borderId="4" xfId="0" applyFont="1" applyBorder="1" applyAlignment="1">
      <alignment horizontal="center" vertical="center" wrapText="1"/>
    </xf>
    <xf numFmtId="3" fontId="219" fillId="0" borderId="3" xfId="0" applyNumberFormat="1" applyFont="1" applyBorder="1" applyAlignment="1">
      <alignment horizontal="center" vertical="center" wrapText="1"/>
    </xf>
    <xf numFmtId="3" fontId="219" fillId="0" borderId="5" xfId="0" applyNumberFormat="1" applyFont="1" applyBorder="1" applyAlignment="1">
      <alignment horizontal="center" vertical="center" wrapText="1"/>
    </xf>
    <xf numFmtId="3" fontId="219" fillId="0" borderId="4" xfId="0" applyNumberFormat="1" applyFont="1" applyBorder="1" applyAlignment="1">
      <alignment horizontal="center" vertical="center" wrapText="1"/>
    </xf>
    <xf numFmtId="255" fontId="219" fillId="95" borderId="3" xfId="0" applyFont="1" applyFill="1" applyBorder="1" applyAlignment="1">
      <alignment horizontal="center" vertical="center" wrapText="1"/>
    </xf>
    <xf numFmtId="255" fontId="219" fillId="95" borderId="5" xfId="0" applyFont="1" applyFill="1" applyBorder="1" applyAlignment="1">
      <alignment horizontal="center" vertical="center" wrapText="1"/>
    </xf>
    <xf numFmtId="255" fontId="219" fillId="95" borderId="4" xfId="0" applyFont="1" applyFill="1" applyBorder="1" applyAlignment="1">
      <alignment horizontal="center" vertical="center" wrapText="1"/>
    </xf>
    <xf numFmtId="49" fontId="79" fillId="0" borderId="45" xfId="0" applyNumberFormat="1" applyFont="1" applyBorder="1" applyAlignment="1">
      <alignment horizontal="center" vertical="center" wrapText="1"/>
    </xf>
    <xf numFmtId="49" fontId="79" fillId="0" borderId="52" xfId="0" applyNumberFormat="1" applyFont="1" applyBorder="1" applyAlignment="1">
      <alignment horizontal="center" vertical="center" wrapText="1"/>
    </xf>
    <xf numFmtId="49" fontId="79" fillId="0" borderId="55" xfId="0" applyNumberFormat="1" applyFont="1" applyBorder="1" applyAlignment="1">
      <alignment horizontal="center" vertical="center" wrapText="1"/>
    </xf>
    <xf numFmtId="255" fontId="222" fillId="0" borderId="46" xfId="0" applyFont="1" applyBorder="1" applyAlignment="1">
      <alignment horizontal="center" vertical="center" wrapText="1"/>
    </xf>
    <xf numFmtId="255" fontId="222" fillId="0" borderId="47" xfId="0" applyFont="1" applyBorder="1" applyAlignment="1">
      <alignment horizontal="center" vertical="center" wrapText="1"/>
    </xf>
    <xf numFmtId="255" fontId="222" fillId="0" borderId="48" xfId="0" applyFont="1" applyBorder="1" applyAlignment="1">
      <alignment horizontal="center" vertical="center" wrapText="1"/>
    </xf>
    <xf numFmtId="255" fontId="222" fillId="0" borderId="45" xfId="0" applyFont="1" applyBorder="1" applyAlignment="1">
      <alignment horizontal="center" vertical="center" wrapText="1"/>
    </xf>
    <xf numFmtId="255" fontId="222" fillId="0" borderId="52" xfId="0" applyFont="1" applyBorder="1" applyAlignment="1">
      <alignment horizontal="center" vertical="center" wrapText="1"/>
    </xf>
    <xf numFmtId="255" fontId="222" fillId="0" borderId="55" xfId="0" applyFont="1" applyBorder="1" applyAlignment="1">
      <alignment horizontal="center" vertical="center" wrapText="1"/>
    </xf>
    <xf numFmtId="167" fontId="222" fillId="0" borderId="49" xfId="12" applyNumberFormat="1" applyFont="1" applyFill="1" applyBorder="1" applyAlignment="1">
      <alignment horizontal="center" vertical="center" wrapText="1"/>
    </xf>
    <xf numFmtId="167" fontId="222" fillId="0" borderId="50" xfId="12" applyNumberFormat="1" applyFont="1" applyFill="1" applyBorder="1" applyAlignment="1">
      <alignment horizontal="center" vertical="center" wrapText="1"/>
    </xf>
    <xf numFmtId="167" fontId="222" fillId="0" borderId="45" xfId="12" applyNumberFormat="1" applyFont="1" applyFill="1" applyBorder="1" applyAlignment="1">
      <alignment horizontal="center" vertical="center" wrapText="1"/>
    </xf>
    <xf numFmtId="167" fontId="222" fillId="0" borderId="55" xfId="12" applyNumberFormat="1" applyFont="1" applyFill="1" applyBorder="1" applyAlignment="1">
      <alignment horizontal="center" vertical="center" wrapText="1"/>
    </xf>
    <xf numFmtId="49" fontId="222" fillId="0" borderId="45" xfId="0" applyNumberFormat="1" applyFont="1" applyBorder="1" applyAlignment="1">
      <alignment horizontal="center" vertical="center" wrapText="1"/>
    </xf>
    <xf numFmtId="49" fontId="222" fillId="0" borderId="55" xfId="0" applyNumberFormat="1" applyFont="1" applyBorder="1" applyAlignment="1">
      <alignment horizontal="center" vertical="center" wrapText="1"/>
    </xf>
    <xf numFmtId="255" fontId="79" fillId="0" borderId="53" xfId="0" applyFont="1" applyBorder="1" applyAlignment="1">
      <alignment horizontal="center" vertical="center" wrapText="1"/>
    </xf>
    <xf numFmtId="255" fontId="79" fillId="0" borderId="1" xfId="0" applyFont="1" applyBorder="1" applyAlignment="1">
      <alignment horizontal="center" vertical="center" wrapText="1"/>
    </xf>
    <xf numFmtId="3" fontId="217" fillId="0" borderId="1" xfId="0" applyNumberFormat="1" applyFont="1" applyBorder="1" applyAlignment="1">
      <alignment horizontal="center" vertical="center"/>
    </xf>
    <xf numFmtId="255" fontId="79" fillId="0" borderId="45" xfId="0" applyFont="1" applyBorder="1" applyAlignment="1">
      <alignment horizontal="center" vertical="center" wrapText="1"/>
    </xf>
    <xf numFmtId="255" fontId="79" fillId="0" borderId="55" xfId="0" applyFont="1" applyBorder="1" applyAlignment="1">
      <alignment horizontal="center" vertical="center" wrapText="1"/>
    </xf>
    <xf numFmtId="255" fontId="223" fillId="0" borderId="55" xfId="0" applyFont="1" applyBorder="1" applyAlignment="1">
      <alignment horizontal="center" vertical="center" wrapText="1"/>
    </xf>
    <xf numFmtId="1" fontId="79" fillId="0" borderId="46" xfId="0" applyNumberFormat="1" applyFont="1" applyBorder="1" applyAlignment="1">
      <alignment horizontal="center" vertical="center" wrapText="1"/>
    </xf>
    <xf numFmtId="1" fontId="79" fillId="0" borderId="48" xfId="0" applyNumberFormat="1" applyFont="1" applyBorder="1" applyAlignment="1">
      <alignment horizontal="center" vertical="center" wrapText="1"/>
    </xf>
    <xf numFmtId="1" fontId="79" fillId="95" borderId="45" xfId="0" applyNumberFormat="1" applyFont="1" applyFill="1" applyBorder="1" applyAlignment="1">
      <alignment horizontal="center" vertical="center" wrapText="1"/>
    </xf>
    <xf numFmtId="1" fontId="79" fillId="95" borderId="55" xfId="0" applyNumberFormat="1" applyFont="1" applyFill="1" applyBorder="1" applyAlignment="1">
      <alignment horizontal="center" vertical="center" wrapText="1"/>
    </xf>
    <xf numFmtId="1" fontId="79" fillId="0" borderId="45" xfId="0" applyNumberFormat="1" applyFont="1" applyBorder="1" applyAlignment="1">
      <alignment horizontal="center" vertical="center" wrapText="1"/>
    </xf>
    <xf numFmtId="1" fontId="79" fillId="0" borderId="55" xfId="0" applyNumberFormat="1" applyFont="1" applyBorder="1" applyAlignment="1">
      <alignment horizontal="center" vertical="center" wrapText="1"/>
    </xf>
    <xf numFmtId="1" fontId="222" fillId="0" borderId="45" xfId="12" applyNumberFormat="1" applyFont="1" applyFill="1" applyBorder="1" applyAlignment="1">
      <alignment horizontal="center" vertical="center" wrapText="1"/>
    </xf>
    <xf numFmtId="1" fontId="222" fillId="0" borderId="55" xfId="12" applyNumberFormat="1" applyFont="1" applyFill="1" applyBorder="1" applyAlignment="1">
      <alignment horizontal="center" vertical="center" wrapText="1"/>
    </xf>
    <xf numFmtId="255" fontId="231" fillId="0" borderId="1" xfId="0" applyFont="1" applyBorder="1" applyAlignment="1">
      <alignment horizontal="center" vertical="top" wrapText="1"/>
    </xf>
    <xf numFmtId="255" fontId="0" fillId="0" borderId="1" xfId="0" applyBorder="1" applyAlignment="1">
      <alignment horizontal="center" vertical="top" wrapText="1"/>
    </xf>
    <xf numFmtId="0" fontId="224" fillId="0" borderId="1" xfId="7510" applyFont="1" applyBorder="1" applyAlignment="1">
      <alignment horizontal="center" vertical="top" wrapText="1"/>
    </xf>
    <xf numFmtId="10" fontId="214" fillId="95" borderId="1" xfId="3938" applyNumberFormat="1" applyFont="1" applyFill="1" applyBorder="1" applyAlignment="1">
      <alignment horizontal="center" vertical="center" wrapText="1"/>
    </xf>
    <xf numFmtId="10" fontId="214" fillId="95" borderId="3" xfId="3938" applyNumberFormat="1" applyFont="1" applyFill="1" applyBorder="1" applyAlignment="1">
      <alignment horizontal="center" vertical="center" wrapText="1"/>
    </xf>
    <xf numFmtId="10" fontId="214" fillId="95" borderId="5" xfId="3938" applyNumberFormat="1" applyFont="1" applyFill="1" applyBorder="1" applyAlignment="1">
      <alignment horizontal="center" vertical="center" wrapText="1"/>
    </xf>
  </cellXfs>
  <cellStyles count="7987">
    <cellStyle name="_x0005__x001c_" xfId="20"/>
    <cellStyle name="_x0013_" xfId="1928"/>
    <cellStyle name=" 1" xfId="1929"/>
    <cellStyle name=" 1 2" xfId="5703"/>
    <cellStyle name="_x0005__x001c_ 2" xfId="1930"/>
    <cellStyle name="_x0013_ 2" xfId="5702"/>
    <cellStyle name="_x0005__x001c_ 2 2" xfId="5704"/>
    <cellStyle name="_x0005__x001c_ 2 3" xfId="7595"/>
    <cellStyle name="_x0005__x001c_ 3" xfId="3959"/>
    <cellStyle name="_x0013_ 3" xfId="7594"/>
    <cellStyle name="_x0005__x001c_ 4" xfId="5695"/>
    <cellStyle name="_x000a_bidires=100_x000d_" xfId="1931"/>
    <cellStyle name="_x000a_bidires=100_x000d_ 2" xfId="5705"/>
    <cellStyle name="_x000d__x000a_JournalTemplate=C:\COMFO\CTALK\JOURSTD.TPL_x000d__x000a_LbStateAddress=3 3 0 251 1 89 2 311_x000d__x000a_LbStateJou" xfId="21"/>
    <cellStyle name="_x000d__x000a_JournalTemplate=C:\COMFO\CTALK\JOURSTD.TPL_x000d__x000a_LbStateAddress=3 3 0 251 1 89 2 311_x000d__x000a_LbStateJou 2" xfId="1932"/>
    <cellStyle name="_x000d__x000a_JournalTemplate=C:\COMFO\CTALK\JOURSTD.TPL_x000d__x000a_LbStateAddress=3 3 0 251 1 89 2 311_x000d__x000a_LbStateJou 2 2" xfId="5706"/>
    <cellStyle name="_x000d__x000a_JournalTemplate=C:\COMFO\CTALK\JOURSTD.TPL_x000d__x000a_LbStateAddress=3 3 0 251 1 89 2 311_x000d__x000a_LbStateJou 3" xfId="3960"/>
    <cellStyle name="$ тыс" xfId="1933"/>
    <cellStyle name="$ тыс 2" xfId="5707"/>
    <cellStyle name="$ тыс. (0)" xfId="1934"/>
    <cellStyle name="$ тыс. (0) 2" xfId="5708"/>
    <cellStyle name="???????" xfId="1935"/>
    <cellStyle name="????????" xfId="1936"/>
    <cellStyle name="???????? [0]" xfId="1937"/>
    <cellStyle name="??????????" xfId="1938"/>
    <cellStyle name="?????????? [0]" xfId="1939"/>
    <cellStyle name="???????_Income Statement" xfId="1940"/>
    <cellStyle name="?ђ??‹?‚?љ1" xfId="22"/>
    <cellStyle name="?ђ??‹?‚?љ1 2" xfId="1941"/>
    <cellStyle name="?ђ??‹?‚?љ1 2 2" xfId="5714"/>
    <cellStyle name="?ђ??‹?‚?љ1 3" xfId="3961"/>
    <cellStyle name="?ђ??‹?‚?љ1_4П" xfId="1942"/>
    <cellStyle name="?ђ??‹?‚?љ2" xfId="23"/>
    <cellStyle name="?ђ??‹?‚?љ2 2" xfId="1943"/>
    <cellStyle name="?ђ??‹?‚?љ2 2 2" xfId="5715"/>
    <cellStyle name="?ђ??‹?‚?љ2 3" xfId="3962"/>
    <cellStyle name="?ђ??‹?‚?љ2_4П" xfId="1944"/>
    <cellStyle name="_`KAP NAC_05_F-2_Trial balance 31 12 05_16.09.06" xfId="1945"/>
    <cellStyle name="_`KAP NAC_05_F-2_Trial balance 31 12 05_16.09.06 2" xfId="5716"/>
    <cellStyle name="_~9158782" xfId="24"/>
    <cellStyle name="_~9158782 2" xfId="1946"/>
    <cellStyle name="_~9158782 2 2" xfId="5717"/>
    <cellStyle name="_~9158782 3" xfId="3963"/>
    <cellStyle name="_01 01" xfId="25"/>
    <cellStyle name="_01 01 2" xfId="1947"/>
    <cellStyle name="_01 01 2 2" xfId="5718"/>
    <cellStyle name="_01 01 3" xfId="3964"/>
    <cellStyle name="_01 01_4П" xfId="1948"/>
    <cellStyle name="_01 01_4П 2" xfId="1949"/>
    <cellStyle name="_01 01_4П 2 2" xfId="5720"/>
    <cellStyle name="_01 01_4П 3" xfId="5719"/>
    <cellStyle name="_01 02" xfId="26"/>
    <cellStyle name="_01 02 2" xfId="1950"/>
    <cellStyle name="_01 02 2 2" xfId="5721"/>
    <cellStyle name="_01 02 3" xfId="3965"/>
    <cellStyle name="_01 02_4П" xfId="1951"/>
    <cellStyle name="_01 02_4П 2" xfId="1952"/>
    <cellStyle name="_01 02_4П 2 2" xfId="5723"/>
    <cellStyle name="_01 02_4П 3" xfId="5722"/>
    <cellStyle name="_01 04" xfId="27"/>
    <cellStyle name="_01 04 2" xfId="1953"/>
    <cellStyle name="_01 04 2 2" xfId="5724"/>
    <cellStyle name="_01 04 3" xfId="3966"/>
    <cellStyle name="_01 04_4П" xfId="1954"/>
    <cellStyle name="_01 04_4П 2" xfId="1955"/>
    <cellStyle name="_01 04_4П 2 2" xfId="5726"/>
    <cellStyle name="_01 04_4П 3" xfId="5725"/>
    <cellStyle name="_01 06 эл энерия" xfId="28"/>
    <cellStyle name="_01 06 эл энерия 2" xfId="1956"/>
    <cellStyle name="_01 06 эл энерия 2 2" xfId="5727"/>
    <cellStyle name="_01 06 эл энерия 3" xfId="3967"/>
    <cellStyle name="_01 06 эл энерия_4П" xfId="1957"/>
    <cellStyle name="_01 06 эл энерия_4П 2" xfId="1958"/>
    <cellStyle name="_01 06 эл энерия_4П 2 2" xfId="5729"/>
    <cellStyle name="_01 06 эл энерия_4П 3" xfId="5728"/>
    <cellStyle name="_04 01 ФОТ" xfId="29"/>
    <cellStyle name="_04 01 ФОТ 2" xfId="1959"/>
    <cellStyle name="_04 01 ФОТ 2 2" xfId="5730"/>
    <cellStyle name="_04 01 ФОТ 3" xfId="3968"/>
    <cellStyle name="_04 01 ФОТ_4П" xfId="1960"/>
    <cellStyle name="_04 01 ФОТ_4П 2" xfId="1961"/>
    <cellStyle name="_04 01 ФОТ_4П 2 2" xfId="5732"/>
    <cellStyle name="_04 01 ФОТ_4П 3" xfId="5731"/>
    <cellStyle name="_04 03, 04 05 налоги" xfId="30"/>
    <cellStyle name="_04 03, 04 05 налоги 2" xfId="1962"/>
    <cellStyle name="_04 03, 04 05 налоги 2 2" xfId="5733"/>
    <cellStyle name="_04 03, 04 05 налоги 3" xfId="3969"/>
    <cellStyle name="_04 03, 04 05 налоги_4П" xfId="1963"/>
    <cellStyle name="_04 03, 04 05 налоги_4П 2" xfId="1964"/>
    <cellStyle name="_04 03, 04 05 налоги_4П 2 2" xfId="5735"/>
    <cellStyle name="_04 03, 04 05 налоги_4П 3" xfId="5734"/>
    <cellStyle name="_06 01" xfId="31"/>
    <cellStyle name="_06 01 2" xfId="1965"/>
    <cellStyle name="_06 01 2 2" xfId="5736"/>
    <cellStyle name="_06 01 3" xfId="3970"/>
    <cellStyle name="_06 01_4П" xfId="1966"/>
    <cellStyle name="_06 01_4П 2" xfId="1967"/>
    <cellStyle name="_06 01_4П 2 2" xfId="5738"/>
    <cellStyle name="_06 01_4П 3" xfId="5737"/>
    <cellStyle name="_06 07" xfId="32"/>
    <cellStyle name="_06 07 2" xfId="1968"/>
    <cellStyle name="_06 07 2 2" xfId="5739"/>
    <cellStyle name="_06 07 3" xfId="3971"/>
    <cellStyle name="_06 07_4П" xfId="1969"/>
    <cellStyle name="_06 07_4П 2" xfId="1970"/>
    <cellStyle name="_06 07_4П 2 2" xfId="5741"/>
    <cellStyle name="_06 07_4П 3" xfId="5740"/>
    <cellStyle name="_06 08" xfId="33"/>
    <cellStyle name="_06 08 2" xfId="1971"/>
    <cellStyle name="_06 08 2 2" xfId="5742"/>
    <cellStyle name="_06 08 3" xfId="3972"/>
    <cellStyle name="_06 08_4П" xfId="1972"/>
    <cellStyle name="_06 08_4П 2" xfId="1973"/>
    <cellStyle name="_06 08_4П 2 2" xfId="5744"/>
    <cellStyle name="_06 08_4П 3" xfId="5743"/>
    <cellStyle name="_06 09" xfId="34"/>
    <cellStyle name="_06 09 2" xfId="1974"/>
    <cellStyle name="_06 09 2 2" xfId="5745"/>
    <cellStyle name="_06 09 3" xfId="3973"/>
    <cellStyle name="_06 09_4П" xfId="1975"/>
    <cellStyle name="_06 09_4П 2" xfId="1976"/>
    <cellStyle name="_06 09_4П 2 2" xfId="5747"/>
    <cellStyle name="_06 09_4П 3" xfId="5746"/>
    <cellStyle name="_06 10" xfId="35"/>
    <cellStyle name="_06 10 2" xfId="1977"/>
    <cellStyle name="_06 10 2 2" xfId="5748"/>
    <cellStyle name="_06 10 3" xfId="3974"/>
    <cellStyle name="_06 10_4П" xfId="1978"/>
    <cellStyle name="_06 10_4П 2" xfId="1979"/>
    <cellStyle name="_06 10_4П 2 2" xfId="5750"/>
    <cellStyle name="_06 10_4П 3" xfId="5749"/>
    <cellStyle name="_06 11" xfId="36"/>
    <cellStyle name="_06 11 2" xfId="1980"/>
    <cellStyle name="_06 11 2 2" xfId="5751"/>
    <cellStyle name="_06 11 3" xfId="3975"/>
    <cellStyle name="_06 11_4П" xfId="1981"/>
    <cellStyle name="_06 11_4П 2" xfId="1982"/>
    <cellStyle name="_06 11_4П 2 2" xfId="5753"/>
    <cellStyle name="_06 11_4П 3" xfId="5752"/>
    <cellStyle name="_06 14" xfId="37"/>
    <cellStyle name="_06 14 2" xfId="1983"/>
    <cellStyle name="_06 14 2 2" xfId="5754"/>
    <cellStyle name="_06 14 3" xfId="3976"/>
    <cellStyle name="_06 14_4П" xfId="1984"/>
    <cellStyle name="_06 14_4П 2" xfId="1985"/>
    <cellStyle name="_06 14_4П 2 2" xfId="5756"/>
    <cellStyle name="_06 14_4П 3" xfId="5755"/>
    <cellStyle name="_06.17" xfId="38"/>
    <cellStyle name="_06.17 2" xfId="1986"/>
    <cellStyle name="_06.17 2 2" xfId="5757"/>
    <cellStyle name="_06.17 3" xfId="3977"/>
    <cellStyle name="_10 00 нормативные потери" xfId="39"/>
    <cellStyle name="_10 00 нормативные потери 2" xfId="1987"/>
    <cellStyle name="_10 00 нормативные потери 2 2" xfId="5758"/>
    <cellStyle name="_10 00 нормативные потери 3" xfId="3978"/>
    <cellStyle name="_10 00 нормативные потери_4П" xfId="1988"/>
    <cellStyle name="_10 00 нормативные потери_4П 2" xfId="1989"/>
    <cellStyle name="_10 00 нормативные потери_4П 2 2" xfId="5760"/>
    <cellStyle name="_10 00 нормативные потери_4П 3" xfId="5759"/>
    <cellStyle name="_13 СлавСПбНП Платежный бюджет_06" xfId="1990"/>
    <cellStyle name="_13 СлавСПбНП Платежный бюджет_06 2" xfId="5761"/>
    <cellStyle name="_1A15C5E" xfId="1991"/>
    <cellStyle name="_2 форма АлЭС_6мес10" xfId="40"/>
    <cellStyle name="_2 форма АлЭС_6мес10 2" xfId="1992"/>
    <cellStyle name="_2 форма АлЭС_6мес10 2 2" xfId="5763"/>
    <cellStyle name="_2 форма АлЭС_6мес10 3" xfId="3979"/>
    <cellStyle name="_20090528 ПРИП" xfId="41"/>
    <cellStyle name="_20090528 ПРИП 2" xfId="42"/>
    <cellStyle name="_20090528 ПРИП 2 2" xfId="1993"/>
    <cellStyle name="_20090528 ПРИП 2 2 2" xfId="5764"/>
    <cellStyle name="_20090528 ПРИП 2 3" xfId="1994"/>
    <cellStyle name="_20090528 ПРИП 2 3 2" xfId="5765"/>
    <cellStyle name="_20090528 ПРИП 2 4" xfId="3981"/>
    <cellStyle name="_20090528 ПРИП 2_4П" xfId="1995"/>
    <cellStyle name="_20090528 ПРИП 2_4П 2" xfId="1996"/>
    <cellStyle name="_20090528 ПРИП 2_4П 2 2" xfId="5767"/>
    <cellStyle name="_20090528 ПРИП 2_4П 3" xfId="5766"/>
    <cellStyle name="_20090528 ПРИП 3" xfId="1997"/>
    <cellStyle name="_20090528 ПРИП 3 2" xfId="5768"/>
    <cellStyle name="_20090528 ПРИП 4" xfId="3980"/>
    <cellStyle name="_20090528 ПРИП 5" xfId="7516"/>
    <cellStyle name="_23.01.03_КрАЗ_изм НЗП_ноя0211мес.02" xfId="43"/>
    <cellStyle name="_23.01.03_КрАЗ_изм НЗП_ноя0211мес.02 2" xfId="44"/>
    <cellStyle name="_23.01.03_КрАЗ_изм НЗП_ноя0211мес.02 2 2" xfId="1998"/>
    <cellStyle name="_23.01.03_КрАЗ_изм НЗП_ноя0211мес.02 2 2 2" xfId="5769"/>
    <cellStyle name="_23.01.03_КрАЗ_изм НЗП_ноя0211мес.02 2 3" xfId="1999"/>
    <cellStyle name="_23.01.03_КрАЗ_изм НЗП_ноя0211мес.02 2 3 2" xfId="5770"/>
    <cellStyle name="_23.01.03_КрАЗ_изм НЗП_ноя0211мес.02 2 4" xfId="3983"/>
    <cellStyle name="_23.01.03_КрАЗ_изм НЗП_ноя0211мес.02 2_4П" xfId="2000"/>
    <cellStyle name="_23.01.03_КрАЗ_изм НЗП_ноя0211мес.02 2_4П 2" xfId="2001"/>
    <cellStyle name="_23.01.03_КрАЗ_изм НЗП_ноя0211мес.02 2_4П 2 2" xfId="5772"/>
    <cellStyle name="_23.01.03_КрАЗ_изм НЗП_ноя0211мес.02 2_4П 3" xfId="5771"/>
    <cellStyle name="_23.01.03_КрАЗ_изм НЗП_ноя0211мес.02 3" xfId="2002"/>
    <cellStyle name="_23.01.03_КрАЗ_изм НЗП_ноя0211мес.02 3 2" xfId="5773"/>
    <cellStyle name="_23.01.03_КрАЗ_изм НЗП_ноя0211мес.02 4" xfId="3982"/>
    <cellStyle name="_23.01.03_КрАЗ_изм НЗП_ноя0211мес.02 5" xfId="7515"/>
    <cellStyle name="_2форма_АлЭС_06_10" xfId="45"/>
    <cellStyle name="_2форма_АлЭС_06_10 2" xfId="2003"/>
    <cellStyle name="_2форма_АлЭС_06_10 2 2" xfId="5774"/>
    <cellStyle name="_2форма_АлЭС_06_10 3" xfId="3984"/>
    <cellStyle name="_37" xfId="2004"/>
    <cellStyle name="_37 2" xfId="5775"/>
    <cellStyle name="_4.Новые  Формы бюджета _new" xfId="46"/>
    <cellStyle name="_4.Новые  Формы бюджета _new 2" xfId="47"/>
    <cellStyle name="_4.Новые  Формы бюджета _new 2 2" xfId="2005"/>
    <cellStyle name="_4.Новые  Формы бюджета _new 2 2 2" xfId="5776"/>
    <cellStyle name="_4.Новые  Формы бюджета _new 2 3" xfId="2006"/>
    <cellStyle name="_4.Новые  Формы бюджета _new 2 3 2" xfId="5777"/>
    <cellStyle name="_4.Новые  Формы бюджета _new 2 4" xfId="3986"/>
    <cellStyle name="_4.Новые  Формы бюджета _new 2_4П" xfId="2007"/>
    <cellStyle name="_4.Новые  Формы бюджета _new 2_4П 2" xfId="2008"/>
    <cellStyle name="_4.Новые  Формы бюджета _new 2_4П 2 2" xfId="5779"/>
    <cellStyle name="_4.Новые  Формы бюджета _new 2_4П 3" xfId="5778"/>
    <cellStyle name="_4.Новые  Формы бюджета _new 3" xfId="2009"/>
    <cellStyle name="_4.Новые  Формы бюджета _new 3 2" xfId="5780"/>
    <cellStyle name="_4.Новые  Формы бюджета _new 4" xfId="3985"/>
    <cellStyle name="_4.Новые  Формы бюджета _new 5" xfId="7513"/>
    <cellStyle name="_4.Новые  Формы бюджета _new_4П" xfId="2010"/>
    <cellStyle name="_4.Новые  Формы бюджета _new_4П 2" xfId="2011"/>
    <cellStyle name="_4.Новые  Формы бюджета _new_4П 2 2" xfId="5782"/>
    <cellStyle name="_4.Новые  Формы бюджета _new_4П 3" xfId="5781"/>
    <cellStyle name="_Book1" xfId="2012"/>
    <cellStyle name="_Book1 2" xfId="5783"/>
    <cellStyle name="_Book3" xfId="2013"/>
    <cellStyle name="_Book3 2" xfId="5784"/>
    <cellStyle name="_Cash 2010-2020" xfId="48"/>
    <cellStyle name="_Cash 2010-2020 2" xfId="2014"/>
    <cellStyle name="_Cash 2010-2020 2 2" xfId="5785"/>
    <cellStyle name="_Cash 2010-2020 3" xfId="3987"/>
    <cellStyle name="_Disclosures_EE_Min rights" xfId="2015"/>
    <cellStyle name="_Disclosures_EE_Min rights 2" xfId="5786"/>
    <cellStyle name="_Dsclosures_IK" xfId="2016"/>
    <cellStyle name="_Dsclosures_IK 2" xfId="5787"/>
    <cellStyle name="_FA" xfId="2017"/>
    <cellStyle name="_FA 2" xfId="5788"/>
    <cellStyle name="_FFF" xfId="49"/>
    <cellStyle name="_FFF 2" xfId="50"/>
    <cellStyle name="_FFF 2 2" xfId="2018"/>
    <cellStyle name="_FFF 2 2 2" xfId="5789"/>
    <cellStyle name="_FFF 2 3" xfId="2019"/>
    <cellStyle name="_FFF 2 3 2" xfId="5790"/>
    <cellStyle name="_FFF 2 4" xfId="3989"/>
    <cellStyle name="_FFF 2_4П" xfId="2020"/>
    <cellStyle name="_FFF 2_4П 2" xfId="2021"/>
    <cellStyle name="_FFF 2_4П 2 2" xfId="5792"/>
    <cellStyle name="_FFF 2_4П 3" xfId="5791"/>
    <cellStyle name="_FFF 3" xfId="2022"/>
    <cellStyle name="_FFF 3 2" xfId="5793"/>
    <cellStyle name="_FFF 4" xfId="3988"/>
    <cellStyle name="_FFF 5" xfId="7507"/>
    <cellStyle name="_FFF_New Form10_2" xfId="51"/>
    <cellStyle name="_FFF_New Form10_2 2" xfId="52"/>
    <cellStyle name="_FFF_New Form10_2 2 2" xfId="2023"/>
    <cellStyle name="_FFF_New Form10_2 2 2 2" xfId="5794"/>
    <cellStyle name="_FFF_New Form10_2 2 3" xfId="2024"/>
    <cellStyle name="_FFF_New Form10_2 2 3 2" xfId="5795"/>
    <cellStyle name="_FFF_New Form10_2 2 4" xfId="3991"/>
    <cellStyle name="_FFF_New Form10_2 2_4П" xfId="2025"/>
    <cellStyle name="_FFF_New Form10_2 2_4П 2" xfId="2026"/>
    <cellStyle name="_FFF_New Form10_2 2_4П 2 2" xfId="5797"/>
    <cellStyle name="_FFF_New Form10_2 2_4П 3" xfId="5796"/>
    <cellStyle name="_FFF_New Form10_2 3" xfId="2027"/>
    <cellStyle name="_FFF_New Form10_2 3 2" xfId="5798"/>
    <cellStyle name="_FFF_New Form10_2 4" xfId="3990"/>
    <cellStyle name="_FFF_New Form10_2 5" xfId="5694"/>
    <cellStyle name="_FFF_Nsi" xfId="53"/>
    <cellStyle name="_FFF_Nsi 2" xfId="54"/>
    <cellStyle name="_FFF_Nsi 2 2" xfId="2028"/>
    <cellStyle name="_FFF_Nsi 2 2 2" xfId="5799"/>
    <cellStyle name="_FFF_Nsi 2 3" xfId="2029"/>
    <cellStyle name="_FFF_Nsi 2 3 2" xfId="5800"/>
    <cellStyle name="_FFF_Nsi 2 4" xfId="3993"/>
    <cellStyle name="_FFF_Nsi 2_4П" xfId="2030"/>
    <cellStyle name="_FFF_Nsi 2_4П 2" xfId="2031"/>
    <cellStyle name="_FFF_Nsi 2_4П 2 2" xfId="5802"/>
    <cellStyle name="_FFF_Nsi 2_4П 3" xfId="5801"/>
    <cellStyle name="_FFF_Nsi 3" xfId="2032"/>
    <cellStyle name="_FFF_Nsi 3 2" xfId="5803"/>
    <cellStyle name="_FFF_Nsi 4" xfId="3992"/>
    <cellStyle name="_FFF_Nsi 5" xfId="7506"/>
    <cellStyle name="_FFF_Nsi_1" xfId="55"/>
    <cellStyle name="_FFF_Nsi_1 2" xfId="56"/>
    <cellStyle name="_FFF_Nsi_1 2 2" xfId="2033"/>
    <cellStyle name="_FFF_Nsi_1 2 2 2" xfId="5804"/>
    <cellStyle name="_FFF_Nsi_1 2 3" xfId="2034"/>
    <cellStyle name="_FFF_Nsi_1 2 3 2" xfId="5805"/>
    <cellStyle name="_FFF_Nsi_1 2 4" xfId="3995"/>
    <cellStyle name="_FFF_Nsi_1 2_4П" xfId="2035"/>
    <cellStyle name="_FFF_Nsi_1 2_4П 2" xfId="2036"/>
    <cellStyle name="_FFF_Nsi_1 2_4П 2 2" xfId="5807"/>
    <cellStyle name="_FFF_Nsi_1 2_4П 3" xfId="5806"/>
    <cellStyle name="_FFF_Nsi_1 3" xfId="2037"/>
    <cellStyle name="_FFF_Nsi_1 3 2" xfId="5808"/>
    <cellStyle name="_FFF_Nsi_1 4" xfId="3994"/>
    <cellStyle name="_FFF_Nsi_1 5" xfId="7505"/>
    <cellStyle name="_FFF_Nsi_139" xfId="57"/>
    <cellStyle name="_FFF_Nsi_139 2" xfId="58"/>
    <cellStyle name="_FFF_Nsi_139 2 2" xfId="2038"/>
    <cellStyle name="_FFF_Nsi_139 2 2 2" xfId="5809"/>
    <cellStyle name="_FFF_Nsi_139 2 3" xfId="2039"/>
    <cellStyle name="_FFF_Nsi_139 2 3 2" xfId="5810"/>
    <cellStyle name="_FFF_Nsi_139 2 4" xfId="3997"/>
    <cellStyle name="_FFF_Nsi_139 2_4П" xfId="2040"/>
    <cellStyle name="_FFF_Nsi_139 2_4П 2" xfId="2041"/>
    <cellStyle name="_FFF_Nsi_139 2_4П 2 2" xfId="5812"/>
    <cellStyle name="_FFF_Nsi_139 2_4П 3" xfId="5811"/>
    <cellStyle name="_FFF_Nsi_139 3" xfId="2042"/>
    <cellStyle name="_FFF_Nsi_139 3 2" xfId="5813"/>
    <cellStyle name="_FFF_Nsi_139 4" xfId="3996"/>
    <cellStyle name="_FFF_Nsi_139 5" xfId="7504"/>
    <cellStyle name="_FFF_Nsi_140" xfId="59"/>
    <cellStyle name="_FFF_Nsi_140 2" xfId="60"/>
    <cellStyle name="_FFF_Nsi_140 2 2" xfId="2043"/>
    <cellStyle name="_FFF_Nsi_140 2 2 2" xfId="5814"/>
    <cellStyle name="_FFF_Nsi_140 2 3" xfId="2044"/>
    <cellStyle name="_FFF_Nsi_140 2 3 2" xfId="5815"/>
    <cellStyle name="_FFF_Nsi_140 2 4" xfId="3999"/>
    <cellStyle name="_FFF_Nsi_140 2_4П" xfId="2045"/>
    <cellStyle name="_FFF_Nsi_140 2_4П 2" xfId="2046"/>
    <cellStyle name="_FFF_Nsi_140 2_4П 2 2" xfId="5817"/>
    <cellStyle name="_FFF_Nsi_140 2_4П 3" xfId="5816"/>
    <cellStyle name="_FFF_Nsi_140 3" xfId="2047"/>
    <cellStyle name="_FFF_Nsi_140 3 2" xfId="5818"/>
    <cellStyle name="_FFF_Nsi_140 4" xfId="3998"/>
    <cellStyle name="_FFF_Nsi_140 5" xfId="7503"/>
    <cellStyle name="_FFF_Nsi_140(Зах)" xfId="61"/>
    <cellStyle name="_FFF_Nsi_140(Зах) 2" xfId="62"/>
    <cellStyle name="_FFF_Nsi_140(Зах) 2 2" xfId="2048"/>
    <cellStyle name="_FFF_Nsi_140(Зах) 2 2 2" xfId="5819"/>
    <cellStyle name="_FFF_Nsi_140(Зах) 2 3" xfId="2049"/>
    <cellStyle name="_FFF_Nsi_140(Зах) 2 3 2" xfId="5820"/>
    <cellStyle name="_FFF_Nsi_140(Зах) 2 4" xfId="4001"/>
    <cellStyle name="_FFF_Nsi_140(Зах) 2_4П" xfId="2050"/>
    <cellStyle name="_FFF_Nsi_140(Зах) 2_4П 2" xfId="2051"/>
    <cellStyle name="_FFF_Nsi_140(Зах) 2_4П 2 2" xfId="5822"/>
    <cellStyle name="_FFF_Nsi_140(Зах) 2_4П 3" xfId="5821"/>
    <cellStyle name="_FFF_Nsi_140(Зах) 3" xfId="2052"/>
    <cellStyle name="_FFF_Nsi_140(Зах) 3 2" xfId="5823"/>
    <cellStyle name="_FFF_Nsi_140(Зах) 4" xfId="4000"/>
    <cellStyle name="_FFF_Nsi_140(Зах) 5" xfId="7502"/>
    <cellStyle name="_FFF_Nsi_140_mod" xfId="63"/>
    <cellStyle name="_FFF_Nsi_140_mod 2" xfId="64"/>
    <cellStyle name="_FFF_Nsi_140_mod 2 2" xfId="2053"/>
    <cellStyle name="_FFF_Nsi_140_mod 2 2 2" xfId="5824"/>
    <cellStyle name="_FFF_Nsi_140_mod 2 3" xfId="2054"/>
    <cellStyle name="_FFF_Nsi_140_mod 2 3 2" xfId="5825"/>
    <cellStyle name="_FFF_Nsi_140_mod 2 4" xfId="4003"/>
    <cellStyle name="_FFF_Nsi_140_mod 2_4П" xfId="2055"/>
    <cellStyle name="_FFF_Nsi_140_mod 2_4П 2" xfId="2056"/>
    <cellStyle name="_FFF_Nsi_140_mod 2_4П 2 2" xfId="5827"/>
    <cellStyle name="_FFF_Nsi_140_mod 2_4П 3" xfId="5826"/>
    <cellStyle name="_FFF_Nsi_140_mod 3" xfId="2057"/>
    <cellStyle name="_FFF_Nsi_140_mod 3 2" xfId="5828"/>
    <cellStyle name="_FFF_Nsi_140_mod 4" xfId="4002"/>
    <cellStyle name="_FFF_Nsi_140_mod 5" xfId="7501"/>
    <cellStyle name="_FFF_Summary" xfId="65"/>
    <cellStyle name="_FFF_Summary 2" xfId="66"/>
    <cellStyle name="_FFF_Summary 2 2" xfId="2058"/>
    <cellStyle name="_FFF_Summary 2 2 2" xfId="5829"/>
    <cellStyle name="_FFF_Summary 2 3" xfId="2059"/>
    <cellStyle name="_FFF_Summary 2 3 2" xfId="5830"/>
    <cellStyle name="_FFF_Summary 2 4" xfId="4005"/>
    <cellStyle name="_FFF_Summary 2_4П" xfId="2060"/>
    <cellStyle name="_FFF_Summary 2_4П 2" xfId="2061"/>
    <cellStyle name="_FFF_Summary 2_4П 2 2" xfId="5832"/>
    <cellStyle name="_FFF_Summary 2_4П 3" xfId="5831"/>
    <cellStyle name="_FFF_Summary 3" xfId="2062"/>
    <cellStyle name="_FFF_Summary 3 2" xfId="5833"/>
    <cellStyle name="_FFF_Summary 4" xfId="4004"/>
    <cellStyle name="_FFF_Summary 5" xfId="7500"/>
    <cellStyle name="_FFF_Tax_form_1кв_3" xfId="67"/>
    <cellStyle name="_FFF_Tax_form_1кв_3 2" xfId="68"/>
    <cellStyle name="_FFF_Tax_form_1кв_3 2 2" xfId="2063"/>
    <cellStyle name="_FFF_Tax_form_1кв_3 2 2 2" xfId="5834"/>
    <cellStyle name="_FFF_Tax_form_1кв_3 2 3" xfId="2064"/>
    <cellStyle name="_FFF_Tax_form_1кв_3 2 3 2" xfId="5835"/>
    <cellStyle name="_FFF_Tax_form_1кв_3 2 4" xfId="4007"/>
    <cellStyle name="_FFF_Tax_form_1кв_3 2_4П" xfId="2065"/>
    <cellStyle name="_FFF_Tax_form_1кв_3 2_4П 2" xfId="2066"/>
    <cellStyle name="_FFF_Tax_form_1кв_3 2_4П 2 2" xfId="5837"/>
    <cellStyle name="_FFF_Tax_form_1кв_3 2_4П 3" xfId="5836"/>
    <cellStyle name="_FFF_Tax_form_1кв_3 3" xfId="2067"/>
    <cellStyle name="_FFF_Tax_form_1кв_3 3 2" xfId="5838"/>
    <cellStyle name="_FFF_Tax_form_1кв_3 4" xfId="4006"/>
    <cellStyle name="_FFF_Tax_form_1кв_3 5" xfId="7499"/>
    <cellStyle name="_FFF_БКЭ" xfId="69"/>
    <cellStyle name="_FFF_БКЭ 2" xfId="70"/>
    <cellStyle name="_FFF_БКЭ 2 2" xfId="2068"/>
    <cellStyle name="_FFF_БКЭ 2 2 2" xfId="5839"/>
    <cellStyle name="_FFF_БКЭ 2 3" xfId="2069"/>
    <cellStyle name="_FFF_БКЭ 2 3 2" xfId="5840"/>
    <cellStyle name="_FFF_БКЭ 2 4" xfId="4009"/>
    <cellStyle name="_FFF_БКЭ 2_4П" xfId="2070"/>
    <cellStyle name="_FFF_БКЭ 2_4П 2" xfId="2071"/>
    <cellStyle name="_FFF_БКЭ 2_4П 2 2" xfId="5842"/>
    <cellStyle name="_FFF_БКЭ 2_4П 3" xfId="5841"/>
    <cellStyle name="_FFF_БКЭ 3" xfId="2072"/>
    <cellStyle name="_FFF_БКЭ 3 2" xfId="5843"/>
    <cellStyle name="_FFF_БКЭ 4" xfId="4008"/>
    <cellStyle name="_FFF_БКЭ 5" xfId="7498"/>
    <cellStyle name="_Final_Book_010301" xfId="71"/>
    <cellStyle name="_Final_Book_010301 2" xfId="72"/>
    <cellStyle name="_Final_Book_010301 2 2" xfId="2073"/>
    <cellStyle name="_Final_Book_010301 2 2 2" xfId="5844"/>
    <cellStyle name="_Final_Book_010301 2 3" xfId="2074"/>
    <cellStyle name="_Final_Book_010301 2 3 2" xfId="5845"/>
    <cellStyle name="_Final_Book_010301 2 4" xfId="4011"/>
    <cellStyle name="_Final_Book_010301 2_4П" xfId="2075"/>
    <cellStyle name="_Final_Book_010301 2_4П 2" xfId="2076"/>
    <cellStyle name="_Final_Book_010301 2_4П 2 2" xfId="5847"/>
    <cellStyle name="_Final_Book_010301 2_4П 3" xfId="5846"/>
    <cellStyle name="_Final_Book_010301 3" xfId="2077"/>
    <cellStyle name="_Final_Book_010301 3 2" xfId="5848"/>
    <cellStyle name="_Final_Book_010301 4" xfId="4010"/>
    <cellStyle name="_Final_Book_010301 5" xfId="7497"/>
    <cellStyle name="_Final_Book_010301_New Form10_2" xfId="73"/>
    <cellStyle name="_Final_Book_010301_New Form10_2 2" xfId="74"/>
    <cellStyle name="_Final_Book_010301_New Form10_2 2 2" xfId="2078"/>
    <cellStyle name="_Final_Book_010301_New Form10_2 2 2 2" xfId="5849"/>
    <cellStyle name="_Final_Book_010301_New Form10_2 2 3" xfId="2079"/>
    <cellStyle name="_Final_Book_010301_New Form10_2 2 3 2" xfId="5850"/>
    <cellStyle name="_Final_Book_010301_New Form10_2 2 4" xfId="4013"/>
    <cellStyle name="_Final_Book_010301_New Form10_2 2_4П" xfId="2080"/>
    <cellStyle name="_Final_Book_010301_New Form10_2 2_4П 2" xfId="2081"/>
    <cellStyle name="_Final_Book_010301_New Form10_2 2_4П 2 2" xfId="5852"/>
    <cellStyle name="_Final_Book_010301_New Form10_2 2_4П 3" xfId="5851"/>
    <cellStyle name="_Final_Book_010301_New Form10_2 3" xfId="2082"/>
    <cellStyle name="_Final_Book_010301_New Form10_2 3 2" xfId="5853"/>
    <cellStyle name="_Final_Book_010301_New Form10_2 4" xfId="4012"/>
    <cellStyle name="_Final_Book_010301_New Form10_2 5" xfId="5693"/>
    <cellStyle name="_Final_Book_010301_Nsi" xfId="75"/>
    <cellStyle name="_Final_Book_010301_Nsi 2" xfId="76"/>
    <cellStyle name="_Final_Book_010301_Nsi 2 2" xfId="2083"/>
    <cellStyle name="_Final_Book_010301_Nsi 2 2 2" xfId="5854"/>
    <cellStyle name="_Final_Book_010301_Nsi 2 3" xfId="2084"/>
    <cellStyle name="_Final_Book_010301_Nsi 2 3 2" xfId="5855"/>
    <cellStyle name="_Final_Book_010301_Nsi 2 4" xfId="4015"/>
    <cellStyle name="_Final_Book_010301_Nsi 2_4П" xfId="2085"/>
    <cellStyle name="_Final_Book_010301_Nsi 2_4П 2" xfId="2086"/>
    <cellStyle name="_Final_Book_010301_Nsi 2_4П 2 2" xfId="5857"/>
    <cellStyle name="_Final_Book_010301_Nsi 2_4П 3" xfId="5856"/>
    <cellStyle name="_Final_Book_010301_Nsi 3" xfId="2087"/>
    <cellStyle name="_Final_Book_010301_Nsi 3 2" xfId="5858"/>
    <cellStyle name="_Final_Book_010301_Nsi 4" xfId="4014"/>
    <cellStyle name="_Final_Book_010301_Nsi 5" xfId="5692"/>
    <cellStyle name="_Final_Book_010301_Nsi_1" xfId="77"/>
    <cellStyle name="_Final_Book_010301_Nsi_1 2" xfId="78"/>
    <cellStyle name="_Final_Book_010301_Nsi_1 2 2" xfId="2088"/>
    <cellStyle name="_Final_Book_010301_Nsi_1 2 2 2" xfId="5859"/>
    <cellStyle name="_Final_Book_010301_Nsi_1 2 3" xfId="2089"/>
    <cellStyle name="_Final_Book_010301_Nsi_1 2 3 2" xfId="5860"/>
    <cellStyle name="_Final_Book_010301_Nsi_1 2 4" xfId="4017"/>
    <cellStyle name="_Final_Book_010301_Nsi_1 2_4П" xfId="2090"/>
    <cellStyle name="_Final_Book_010301_Nsi_1 2_4П 2" xfId="2091"/>
    <cellStyle name="_Final_Book_010301_Nsi_1 2_4П 2 2" xfId="5862"/>
    <cellStyle name="_Final_Book_010301_Nsi_1 2_4П 3" xfId="5861"/>
    <cellStyle name="_Final_Book_010301_Nsi_1 3" xfId="2092"/>
    <cellStyle name="_Final_Book_010301_Nsi_1 3 2" xfId="5863"/>
    <cellStyle name="_Final_Book_010301_Nsi_1 4" xfId="4016"/>
    <cellStyle name="_Final_Book_010301_Nsi_1 5" xfId="5691"/>
    <cellStyle name="_Final_Book_010301_Nsi_139" xfId="79"/>
    <cellStyle name="_Final_Book_010301_Nsi_139 2" xfId="80"/>
    <cellStyle name="_Final_Book_010301_Nsi_139 2 2" xfId="2093"/>
    <cellStyle name="_Final_Book_010301_Nsi_139 2 2 2" xfId="5864"/>
    <cellStyle name="_Final_Book_010301_Nsi_139 2 3" xfId="2094"/>
    <cellStyle name="_Final_Book_010301_Nsi_139 2 3 2" xfId="5865"/>
    <cellStyle name="_Final_Book_010301_Nsi_139 2 4" xfId="4019"/>
    <cellStyle name="_Final_Book_010301_Nsi_139 2_4П" xfId="2095"/>
    <cellStyle name="_Final_Book_010301_Nsi_139 2_4П 2" xfId="2096"/>
    <cellStyle name="_Final_Book_010301_Nsi_139 2_4П 2 2" xfId="5867"/>
    <cellStyle name="_Final_Book_010301_Nsi_139 2_4П 3" xfId="5866"/>
    <cellStyle name="_Final_Book_010301_Nsi_139 3" xfId="2097"/>
    <cellStyle name="_Final_Book_010301_Nsi_139 3 2" xfId="5868"/>
    <cellStyle name="_Final_Book_010301_Nsi_139 4" xfId="4018"/>
    <cellStyle name="_Final_Book_010301_Nsi_139 5" xfId="5690"/>
    <cellStyle name="_Final_Book_010301_Nsi_140" xfId="81"/>
    <cellStyle name="_Final_Book_010301_Nsi_140 2" xfId="82"/>
    <cellStyle name="_Final_Book_010301_Nsi_140 2 2" xfId="2098"/>
    <cellStyle name="_Final_Book_010301_Nsi_140 2 2 2" xfId="5869"/>
    <cellStyle name="_Final_Book_010301_Nsi_140 2 3" xfId="2099"/>
    <cellStyle name="_Final_Book_010301_Nsi_140 2 3 2" xfId="5870"/>
    <cellStyle name="_Final_Book_010301_Nsi_140 2 4" xfId="4021"/>
    <cellStyle name="_Final_Book_010301_Nsi_140 2_4П" xfId="2100"/>
    <cellStyle name="_Final_Book_010301_Nsi_140 2_4П 2" xfId="2101"/>
    <cellStyle name="_Final_Book_010301_Nsi_140 2_4П 2 2" xfId="5872"/>
    <cellStyle name="_Final_Book_010301_Nsi_140 2_4П 3" xfId="5871"/>
    <cellStyle name="_Final_Book_010301_Nsi_140 3" xfId="2102"/>
    <cellStyle name="_Final_Book_010301_Nsi_140 3 2" xfId="5873"/>
    <cellStyle name="_Final_Book_010301_Nsi_140 4" xfId="4020"/>
    <cellStyle name="_Final_Book_010301_Nsi_140 5" xfId="7496"/>
    <cellStyle name="_Final_Book_010301_Nsi_140(Зах)" xfId="83"/>
    <cellStyle name="_Final_Book_010301_Nsi_140(Зах) 2" xfId="84"/>
    <cellStyle name="_Final_Book_010301_Nsi_140(Зах) 2 2" xfId="2103"/>
    <cellStyle name="_Final_Book_010301_Nsi_140(Зах) 2 2 2" xfId="5874"/>
    <cellStyle name="_Final_Book_010301_Nsi_140(Зах) 2 3" xfId="2104"/>
    <cellStyle name="_Final_Book_010301_Nsi_140(Зах) 2 3 2" xfId="5875"/>
    <cellStyle name="_Final_Book_010301_Nsi_140(Зах) 2 4" xfId="4023"/>
    <cellStyle name="_Final_Book_010301_Nsi_140(Зах) 2_4П" xfId="2105"/>
    <cellStyle name="_Final_Book_010301_Nsi_140(Зах) 2_4П 2" xfId="2106"/>
    <cellStyle name="_Final_Book_010301_Nsi_140(Зах) 2_4П 2 2" xfId="5877"/>
    <cellStyle name="_Final_Book_010301_Nsi_140(Зах) 2_4П 3" xfId="5876"/>
    <cellStyle name="_Final_Book_010301_Nsi_140(Зах) 3" xfId="2107"/>
    <cellStyle name="_Final_Book_010301_Nsi_140(Зах) 3 2" xfId="5878"/>
    <cellStyle name="_Final_Book_010301_Nsi_140(Зах) 4" xfId="4022"/>
    <cellStyle name="_Final_Book_010301_Nsi_140(Зах) 5" xfId="5689"/>
    <cellStyle name="_Final_Book_010301_Nsi_140_mod" xfId="85"/>
    <cellStyle name="_Final_Book_010301_Nsi_140_mod 2" xfId="86"/>
    <cellStyle name="_Final_Book_010301_Nsi_140_mod 2 2" xfId="2108"/>
    <cellStyle name="_Final_Book_010301_Nsi_140_mod 2 2 2" xfId="5879"/>
    <cellStyle name="_Final_Book_010301_Nsi_140_mod 2 3" xfId="2109"/>
    <cellStyle name="_Final_Book_010301_Nsi_140_mod 2 3 2" xfId="5880"/>
    <cellStyle name="_Final_Book_010301_Nsi_140_mod 2 4" xfId="4025"/>
    <cellStyle name="_Final_Book_010301_Nsi_140_mod 2_4П" xfId="2110"/>
    <cellStyle name="_Final_Book_010301_Nsi_140_mod 2_4П 2" xfId="2111"/>
    <cellStyle name="_Final_Book_010301_Nsi_140_mod 2_4П 2 2" xfId="5882"/>
    <cellStyle name="_Final_Book_010301_Nsi_140_mod 2_4П 3" xfId="5881"/>
    <cellStyle name="_Final_Book_010301_Nsi_140_mod 3" xfId="2112"/>
    <cellStyle name="_Final_Book_010301_Nsi_140_mod 3 2" xfId="5883"/>
    <cellStyle name="_Final_Book_010301_Nsi_140_mod 4" xfId="4024"/>
    <cellStyle name="_Final_Book_010301_Nsi_140_mod 5" xfId="5688"/>
    <cellStyle name="_Final_Book_010301_Summary" xfId="87"/>
    <cellStyle name="_Final_Book_010301_Summary 2" xfId="88"/>
    <cellStyle name="_Final_Book_010301_Summary 2 2" xfId="2113"/>
    <cellStyle name="_Final_Book_010301_Summary 2 2 2" xfId="5884"/>
    <cellStyle name="_Final_Book_010301_Summary 2 3" xfId="2114"/>
    <cellStyle name="_Final_Book_010301_Summary 2 3 2" xfId="5885"/>
    <cellStyle name="_Final_Book_010301_Summary 2 4" xfId="4027"/>
    <cellStyle name="_Final_Book_010301_Summary 2_4П" xfId="2115"/>
    <cellStyle name="_Final_Book_010301_Summary 2_4П 2" xfId="2116"/>
    <cellStyle name="_Final_Book_010301_Summary 2_4П 2 2" xfId="5887"/>
    <cellStyle name="_Final_Book_010301_Summary 2_4П 3" xfId="5886"/>
    <cellStyle name="_Final_Book_010301_Summary 3" xfId="2117"/>
    <cellStyle name="_Final_Book_010301_Summary 3 2" xfId="5888"/>
    <cellStyle name="_Final_Book_010301_Summary 4" xfId="4026"/>
    <cellStyle name="_Final_Book_010301_Summary 5" xfId="5687"/>
    <cellStyle name="_Final_Book_010301_Tax_form_1кв_3" xfId="89"/>
    <cellStyle name="_Final_Book_010301_Tax_form_1кв_3 2" xfId="90"/>
    <cellStyle name="_Final_Book_010301_Tax_form_1кв_3 2 2" xfId="2118"/>
    <cellStyle name="_Final_Book_010301_Tax_form_1кв_3 2 2 2" xfId="5889"/>
    <cellStyle name="_Final_Book_010301_Tax_form_1кв_3 2 3" xfId="2119"/>
    <cellStyle name="_Final_Book_010301_Tax_form_1кв_3 2 3 2" xfId="5890"/>
    <cellStyle name="_Final_Book_010301_Tax_form_1кв_3 2 4" xfId="4029"/>
    <cellStyle name="_Final_Book_010301_Tax_form_1кв_3 2_4П" xfId="2120"/>
    <cellStyle name="_Final_Book_010301_Tax_form_1кв_3 2_4П 2" xfId="2121"/>
    <cellStyle name="_Final_Book_010301_Tax_form_1кв_3 2_4П 2 2" xfId="5892"/>
    <cellStyle name="_Final_Book_010301_Tax_form_1кв_3 2_4П 3" xfId="5891"/>
    <cellStyle name="_Final_Book_010301_Tax_form_1кв_3 3" xfId="2122"/>
    <cellStyle name="_Final_Book_010301_Tax_form_1кв_3 3 2" xfId="5893"/>
    <cellStyle name="_Final_Book_010301_Tax_form_1кв_3 4" xfId="4028"/>
    <cellStyle name="_Final_Book_010301_Tax_form_1кв_3 5" xfId="7495"/>
    <cellStyle name="_Final_Book_010301_БКЭ" xfId="91"/>
    <cellStyle name="_Final_Book_010301_БКЭ 2" xfId="92"/>
    <cellStyle name="_Final_Book_010301_БКЭ 2 2" xfId="2123"/>
    <cellStyle name="_Final_Book_010301_БКЭ 2 2 2" xfId="5894"/>
    <cellStyle name="_Final_Book_010301_БКЭ 2 3" xfId="2124"/>
    <cellStyle name="_Final_Book_010301_БКЭ 2 3 2" xfId="5895"/>
    <cellStyle name="_Final_Book_010301_БКЭ 2 4" xfId="4031"/>
    <cellStyle name="_Final_Book_010301_БКЭ 2_4П" xfId="2125"/>
    <cellStyle name="_Final_Book_010301_БКЭ 2_4П 2" xfId="2126"/>
    <cellStyle name="_Final_Book_010301_БКЭ 2_4П 2 2" xfId="5897"/>
    <cellStyle name="_Final_Book_010301_БКЭ 2_4П 3" xfId="5896"/>
    <cellStyle name="_Final_Book_010301_БКЭ 3" xfId="2127"/>
    <cellStyle name="_Final_Book_010301_БКЭ 3 2" xfId="5898"/>
    <cellStyle name="_Final_Book_010301_БКЭ 4" xfId="4030"/>
    <cellStyle name="_Final_Book_010301_БКЭ 5" xfId="7494"/>
    <cellStyle name="_Forms RAS_v3_29122008_PV" xfId="2128"/>
    <cellStyle name="_Forms RAS_v3_29122008_PV 2" xfId="5899"/>
    <cellStyle name="_Forms RAS_v4_16.01.2009" xfId="2129"/>
    <cellStyle name="_Forms RAS_v4_16.01.2009 2" xfId="5900"/>
    <cellStyle name="_Forms RAS_v7_17.02.2009" xfId="2130"/>
    <cellStyle name="_Forms RAS_v7_17.02.2009 2" xfId="5901"/>
    <cellStyle name="_FS forms_RAS_GPN" xfId="2131"/>
    <cellStyle name="_FS forms_RAS_GPN 2" xfId="5902"/>
    <cellStyle name="_FS_FS&amp;Notes RAS_GPN_08.12.08._AE_v2" xfId="2132"/>
    <cellStyle name="_FS_FS&amp;Notes RAS_GPN_08.12.08._AE_v2 2" xfId="5903"/>
    <cellStyle name="_Inv WAC(COGS)_USD" xfId="2133"/>
    <cellStyle name="_Inv WAC(COGS)_USD 2" xfId="5904"/>
    <cellStyle name="_KAP NAK_06_reporting table_rus_28.09" xfId="2134"/>
    <cellStyle name="_KAP NAK_06_reporting table_rus_28.09 2" xfId="5905"/>
    <cellStyle name="_KEGOC" xfId="93"/>
    <cellStyle name="_KEGOC 2" xfId="2135"/>
    <cellStyle name="_KEGOC 2 2" xfId="5906"/>
    <cellStyle name="_KEGOC 3" xfId="4032"/>
    <cellStyle name="_KTG_06_2007" xfId="94"/>
    <cellStyle name="_KTG_06_2007 2" xfId="95"/>
    <cellStyle name="_KTG_06_2007 2 2" xfId="2136"/>
    <cellStyle name="_KTG_06_2007 2 2 2" xfId="5907"/>
    <cellStyle name="_KTG_06_2007 2 3" xfId="2137"/>
    <cellStyle name="_KTG_06_2007 2 3 2" xfId="5908"/>
    <cellStyle name="_KTG_06_2007 2 4" xfId="4034"/>
    <cellStyle name="_KTG_06_2007 2_4П" xfId="2138"/>
    <cellStyle name="_KTG_06_2007 2_4П 2" xfId="2139"/>
    <cellStyle name="_KTG_06_2007 2_4П 2 2" xfId="5910"/>
    <cellStyle name="_KTG_06_2007 2_4П 3" xfId="5909"/>
    <cellStyle name="_KTG_06_2007 3" xfId="2140"/>
    <cellStyle name="_KTG_06_2007 3 2" xfId="5911"/>
    <cellStyle name="_KTG_06_2007 4" xfId="4033"/>
    <cellStyle name="_KTG_06_2007 5" xfId="5686"/>
    <cellStyle name="_KTG_06_2007_4П" xfId="2141"/>
    <cellStyle name="_KTG_06_2007_4П 2" xfId="2142"/>
    <cellStyle name="_KTG_06_2007_4П 2 2" xfId="5913"/>
    <cellStyle name="_KTG_06_2007_4П 3" xfId="5912"/>
    <cellStyle name="_KTG_07_2007" xfId="96"/>
    <cellStyle name="_KTG_07_2007 2" xfId="2143"/>
    <cellStyle name="_KTG_07_2007 2 2" xfId="5914"/>
    <cellStyle name="_KTG_07_2007 3" xfId="4035"/>
    <cellStyle name="_NAC KAP_06_Inventory_IK (Kurmanova, Indira_Almaty_KPMG-STAFF_CIS's Copy)" xfId="2144"/>
    <cellStyle name="_NAC KAP_06_Inventory_IK (Kurmanova, Indira_Almaty_KPMG-STAFF_CIS's Copy) 2" xfId="5915"/>
    <cellStyle name="_NAC_06_reporting tables" xfId="2145"/>
    <cellStyle name="_NAC_06_reporting tables 2" xfId="5916"/>
    <cellStyle name="_New_Sofi" xfId="97"/>
    <cellStyle name="_New_Sofi 2" xfId="98"/>
    <cellStyle name="_New_Sofi 2 2" xfId="2146"/>
    <cellStyle name="_New_Sofi 2 2 2" xfId="5917"/>
    <cellStyle name="_New_Sofi 2 3" xfId="2147"/>
    <cellStyle name="_New_Sofi 2 3 2" xfId="5918"/>
    <cellStyle name="_New_Sofi 2 4" xfId="4037"/>
    <cellStyle name="_New_Sofi 2_4П" xfId="2148"/>
    <cellStyle name="_New_Sofi 2_4П 2" xfId="2149"/>
    <cellStyle name="_New_Sofi 2_4П 2 2" xfId="5920"/>
    <cellStyle name="_New_Sofi 2_4П 3" xfId="5919"/>
    <cellStyle name="_New_Sofi 3" xfId="2150"/>
    <cellStyle name="_New_Sofi 3 2" xfId="5921"/>
    <cellStyle name="_New_Sofi 4" xfId="4036"/>
    <cellStyle name="_New_Sofi 5" xfId="5685"/>
    <cellStyle name="_New_Sofi_FFF" xfId="99"/>
    <cellStyle name="_New_Sofi_FFF 2" xfId="100"/>
    <cellStyle name="_New_Sofi_FFF 2 2" xfId="2151"/>
    <cellStyle name="_New_Sofi_FFF 2 2 2" xfId="5922"/>
    <cellStyle name="_New_Sofi_FFF 2 3" xfId="2152"/>
    <cellStyle name="_New_Sofi_FFF 2 3 2" xfId="5923"/>
    <cellStyle name="_New_Sofi_FFF 2 4" xfId="4039"/>
    <cellStyle name="_New_Sofi_FFF 2_4П" xfId="2153"/>
    <cellStyle name="_New_Sofi_FFF 2_4П 2" xfId="2154"/>
    <cellStyle name="_New_Sofi_FFF 2_4П 2 2" xfId="5925"/>
    <cellStyle name="_New_Sofi_FFF 2_4П 3" xfId="5924"/>
    <cellStyle name="_New_Sofi_FFF 3" xfId="2155"/>
    <cellStyle name="_New_Sofi_FFF 3 2" xfId="5926"/>
    <cellStyle name="_New_Sofi_FFF 4" xfId="4038"/>
    <cellStyle name="_New_Sofi_FFF 5" xfId="5684"/>
    <cellStyle name="_New_Sofi_New Form10_2" xfId="101"/>
    <cellStyle name="_New_Sofi_New Form10_2 2" xfId="102"/>
    <cellStyle name="_New_Sofi_New Form10_2 2 2" xfId="2156"/>
    <cellStyle name="_New_Sofi_New Form10_2 2 2 2" xfId="5927"/>
    <cellStyle name="_New_Sofi_New Form10_2 2 3" xfId="2157"/>
    <cellStyle name="_New_Sofi_New Form10_2 2 3 2" xfId="5928"/>
    <cellStyle name="_New_Sofi_New Form10_2 2 4" xfId="4041"/>
    <cellStyle name="_New_Sofi_New Form10_2 2_4П" xfId="2158"/>
    <cellStyle name="_New_Sofi_New Form10_2 2_4П 2" xfId="2159"/>
    <cellStyle name="_New_Sofi_New Form10_2 2_4П 2 2" xfId="5930"/>
    <cellStyle name="_New_Sofi_New Form10_2 2_4П 3" xfId="5929"/>
    <cellStyle name="_New_Sofi_New Form10_2 3" xfId="2160"/>
    <cellStyle name="_New_Sofi_New Form10_2 3 2" xfId="5931"/>
    <cellStyle name="_New_Sofi_New Form10_2 4" xfId="4040"/>
    <cellStyle name="_New_Sofi_New Form10_2 5" xfId="5683"/>
    <cellStyle name="_New_Sofi_Nsi" xfId="103"/>
    <cellStyle name="_New_Sofi_Nsi 2" xfId="104"/>
    <cellStyle name="_New_Sofi_Nsi 2 2" xfId="2161"/>
    <cellStyle name="_New_Sofi_Nsi 2 2 2" xfId="5932"/>
    <cellStyle name="_New_Sofi_Nsi 2 3" xfId="2162"/>
    <cellStyle name="_New_Sofi_Nsi 2 3 2" xfId="5933"/>
    <cellStyle name="_New_Sofi_Nsi 2 4" xfId="4043"/>
    <cellStyle name="_New_Sofi_Nsi 2_4П" xfId="2163"/>
    <cellStyle name="_New_Sofi_Nsi 2_4П 2" xfId="2164"/>
    <cellStyle name="_New_Sofi_Nsi 2_4П 2 2" xfId="5935"/>
    <cellStyle name="_New_Sofi_Nsi 2_4П 3" xfId="5934"/>
    <cellStyle name="_New_Sofi_Nsi 3" xfId="2165"/>
    <cellStyle name="_New_Sofi_Nsi 3 2" xfId="5936"/>
    <cellStyle name="_New_Sofi_Nsi 4" xfId="4042"/>
    <cellStyle name="_New_Sofi_Nsi 5" xfId="7493"/>
    <cellStyle name="_New_Sofi_Nsi_1" xfId="105"/>
    <cellStyle name="_New_Sofi_Nsi_1 2" xfId="106"/>
    <cellStyle name="_New_Sofi_Nsi_1 2 2" xfId="2166"/>
    <cellStyle name="_New_Sofi_Nsi_1 2 2 2" xfId="5937"/>
    <cellStyle name="_New_Sofi_Nsi_1 2 3" xfId="2167"/>
    <cellStyle name="_New_Sofi_Nsi_1 2 3 2" xfId="5938"/>
    <cellStyle name="_New_Sofi_Nsi_1 2 4" xfId="4045"/>
    <cellStyle name="_New_Sofi_Nsi_1 2_4П" xfId="2168"/>
    <cellStyle name="_New_Sofi_Nsi_1 2_4П 2" xfId="2169"/>
    <cellStyle name="_New_Sofi_Nsi_1 2_4П 2 2" xfId="5940"/>
    <cellStyle name="_New_Sofi_Nsi_1 2_4П 3" xfId="5939"/>
    <cellStyle name="_New_Sofi_Nsi_1 3" xfId="2170"/>
    <cellStyle name="_New_Sofi_Nsi_1 3 2" xfId="5941"/>
    <cellStyle name="_New_Sofi_Nsi_1 4" xfId="4044"/>
    <cellStyle name="_New_Sofi_Nsi_1 5" xfId="5682"/>
    <cellStyle name="_New_Sofi_Nsi_139" xfId="107"/>
    <cellStyle name="_New_Sofi_Nsi_139 2" xfId="108"/>
    <cellStyle name="_New_Sofi_Nsi_139 2 2" xfId="2171"/>
    <cellStyle name="_New_Sofi_Nsi_139 2 2 2" xfId="5942"/>
    <cellStyle name="_New_Sofi_Nsi_139 2 3" xfId="2172"/>
    <cellStyle name="_New_Sofi_Nsi_139 2 3 2" xfId="5943"/>
    <cellStyle name="_New_Sofi_Nsi_139 2 4" xfId="4047"/>
    <cellStyle name="_New_Sofi_Nsi_139 2_4П" xfId="2173"/>
    <cellStyle name="_New_Sofi_Nsi_139 2_4П 2" xfId="2174"/>
    <cellStyle name="_New_Sofi_Nsi_139 2_4П 2 2" xfId="5945"/>
    <cellStyle name="_New_Sofi_Nsi_139 2_4П 3" xfId="5944"/>
    <cellStyle name="_New_Sofi_Nsi_139 3" xfId="2175"/>
    <cellStyle name="_New_Sofi_Nsi_139 3 2" xfId="5946"/>
    <cellStyle name="_New_Sofi_Nsi_139 4" xfId="4046"/>
    <cellStyle name="_New_Sofi_Nsi_139 5" xfId="5681"/>
    <cellStyle name="_New_Sofi_Nsi_140" xfId="109"/>
    <cellStyle name="_New_Sofi_Nsi_140 2" xfId="110"/>
    <cellStyle name="_New_Sofi_Nsi_140 2 2" xfId="2176"/>
    <cellStyle name="_New_Sofi_Nsi_140 2 2 2" xfId="5947"/>
    <cellStyle name="_New_Sofi_Nsi_140 2 3" xfId="2177"/>
    <cellStyle name="_New_Sofi_Nsi_140 2 3 2" xfId="5948"/>
    <cellStyle name="_New_Sofi_Nsi_140 2 4" xfId="4049"/>
    <cellStyle name="_New_Sofi_Nsi_140 2_4П" xfId="2178"/>
    <cellStyle name="_New_Sofi_Nsi_140 2_4П 2" xfId="2179"/>
    <cellStyle name="_New_Sofi_Nsi_140 2_4П 2 2" xfId="5950"/>
    <cellStyle name="_New_Sofi_Nsi_140 2_4П 3" xfId="5949"/>
    <cellStyle name="_New_Sofi_Nsi_140 3" xfId="2180"/>
    <cellStyle name="_New_Sofi_Nsi_140 3 2" xfId="5951"/>
    <cellStyle name="_New_Sofi_Nsi_140 4" xfId="4048"/>
    <cellStyle name="_New_Sofi_Nsi_140 5" xfId="5680"/>
    <cellStyle name="_New_Sofi_Nsi_140(Зах)" xfId="111"/>
    <cellStyle name="_New_Sofi_Nsi_140(Зах) 2" xfId="112"/>
    <cellStyle name="_New_Sofi_Nsi_140(Зах) 2 2" xfId="2181"/>
    <cellStyle name="_New_Sofi_Nsi_140(Зах) 2 2 2" xfId="5952"/>
    <cellStyle name="_New_Sofi_Nsi_140(Зах) 2 3" xfId="2182"/>
    <cellStyle name="_New_Sofi_Nsi_140(Зах) 2 3 2" xfId="5953"/>
    <cellStyle name="_New_Sofi_Nsi_140(Зах) 2 4" xfId="4051"/>
    <cellStyle name="_New_Sofi_Nsi_140(Зах) 2_4П" xfId="2183"/>
    <cellStyle name="_New_Sofi_Nsi_140(Зах) 2_4П 2" xfId="2184"/>
    <cellStyle name="_New_Sofi_Nsi_140(Зах) 2_4П 2 2" xfId="5955"/>
    <cellStyle name="_New_Sofi_Nsi_140(Зах) 2_4П 3" xfId="5954"/>
    <cellStyle name="_New_Sofi_Nsi_140(Зах) 3" xfId="2185"/>
    <cellStyle name="_New_Sofi_Nsi_140(Зах) 3 2" xfId="5956"/>
    <cellStyle name="_New_Sofi_Nsi_140(Зах) 4" xfId="4050"/>
    <cellStyle name="_New_Sofi_Nsi_140(Зах) 5" xfId="7492"/>
    <cellStyle name="_New_Sofi_Nsi_140_mod" xfId="113"/>
    <cellStyle name="_New_Sofi_Nsi_140_mod 2" xfId="114"/>
    <cellStyle name="_New_Sofi_Nsi_140_mod 2 2" xfId="2186"/>
    <cellStyle name="_New_Sofi_Nsi_140_mod 2 2 2" xfId="5957"/>
    <cellStyle name="_New_Sofi_Nsi_140_mod 2 3" xfId="2187"/>
    <cellStyle name="_New_Sofi_Nsi_140_mod 2 3 2" xfId="5958"/>
    <cellStyle name="_New_Sofi_Nsi_140_mod 2 4" xfId="4053"/>
    <cellStyle name="_New_Sofi_Nsi_140_mod 2_4П" xfId="2188"/>
    <cellStyle name="_New_Sofi_Nsi_140_mod 2_4П 2" xfId="2189"/>
    <cellStyle name="_New_Sofi_Nsi_140_mod 2_4П 2 2" xfId="5960"/>
    <cellStyle name="_New_Sofi_Nsi_140_mod 2_4П 3" xfId="5959"/>
    <cellStyle name="_New_Sofi_Nsi_140_mod 3" xfId="2190"/>
    <cellStyle name="_New_Sofi_Nsi_140_mod 3 2" xfId="5961"/>
    <cellStyle name="_New_Sofi_Nsi_140_mod 4" xfId="4052"/>
    <cellStyle name="_New_Sofi_Nsi_140_mod 5" xfId="5679"/>
    <cellStyle name="_New_Sofi_Summary" xfId="115"/>
    <cellStyle name="_New_Sofi_Summary 2" xfId="116"/>
    <cellStyle name="_New_Sofi_Summary 2 2" xfId="2191"/>
    <cellStyle name="_New_Sofi_Summary 2 2 2" xfId="5962"/>
    <cellStyle name="_New_Sofi_Summary 2 3" xfId="2192"/>
    <cellStyle name="_New_Sofi_Summary 2 3 2" xfId="5963"/>
    <cellStyle name="_New_Sofi_Summary 2 4" xfId="4055"/>
    <cellStyle name="_New_Sofi_Summary 2_4П" xfId="2193"/>
    <cellStyle name="_New_Sofi_Summary 2_4П 2" xfId="2194"/>
    <cellStyle name="_New_Sofi_Summary 2_4П 2 2" xfId="5965"/>
    <cellStyle name="_New_Sofi_Summary 2_4П 3" xfId="5964"/>
    <cellStyle name="_New_Sofi_Summary 3" xfId="2195"/>
    <cellStyle name="_New_Sofi_Summary 3 2" xfId="5966"/>
    <cellStyle name="_New_Sofi_Summary 4" xfId="4054"/>
    <cellStyle name="_New_Sofi_Summary 5" xfId="5678"/>
    <cellStyle name="_New_Sofi_Tax_form_1кв_3" xfId="117"/>
    <cellStyle name="_New_Sofi_Tax_form_1кв_3 2" xfId="118"/>
    <cellStyle name="_New_Sofi_Tax_form_1кв_3 2 2" xfId="2196"/>
    <cellStyle name="_New_Sofi_Tax_form_1кв_3 2 2 2" xfId="5967"/>
    <cellStyle name="_New_Sofi_Tax_form_1кв_3 2 3" xfId="2197"/>
    <cellStyle name="_New_Sofi_Tax_form_1кв_3 2 3 2" xfId="5968"/>
    <cellStyle name="_New_Sofi_Tax_form_1кв_3 2 4" xfId="4057"/>
    <cellStyle name="_New_Sofi_Tax_form_1кв_3 2_4П" xfId="2198"/>
    <cellStyle name="_New_Sofi_Tax_form_1кв_3 2_4П 2" xfId="2199"/>
    <cellStyle name="_New_Sofi_Tax_form_1кв_3 2_4П 2 2" xfId="5970"/>
    <cellStyle name="_New_Sofi_Tax_form_1кв_3 2_4П 3" xfId="5969"/>
    <cellStyle name="_New_Sofi_Tax_form_1кв_3 3" xfId="2200"/>
    <cellStyle name="_New_Sofi_Tax_form_1кв_3 3 2" xfId="5971"/>
    <cellStyle name="_New_Sofi_Tax_form_1кв_3 4" xfId="4056"/>
    <cellStyle name="_New_Sofi_Tax_form_1кв_3 5" xfId="5677"/>
    <cellStyle name="_New_Sofi_БКЭ" xfId="119"/>
    <cellStyle name="_New_Sofi_БКЭ 2" xfId="120"/>
    <cellStyle name="_New_Sofi_БКЭ 2 2" xfId="2201"/>
    <cellStyle name="_New_Sofi_БКЭ 2 2 2" xfId="5972"/>
    <cellStyle name="_New_Sofi_БКЭ 2 3" xfId="2202"/>
    <cellStyle name="_New_Sofi_БКЭ 2 3 2" xfId="5973"/>
    <cellStyle name="_New_Sofi_БКЭ 2 4" xfId="4059"/>
    <cellStyle name="_New_Sofi_БКЭ 2_4П" xfId="2203"/>
    <cellStyle name="_New_Sofi_БКЭ 2_4П 2" xfId="2204"/>
    <cellStyle name="_New_Sofi_БКЭ 2_4П 2 2" xfId="5975"/>
    <cellStyle name="_New_Sofi_БКЭ 2_4П 3" xfId="5974"/>
    <cellStyle name="_New_Sofi_БКЭ 3" xfId="2205"/>
    <cellStyle name="_New_Sofi_БКЭ 3 2" xfId="5976"/>
    <cellStyle name="_New_Sofi_БКЭ 4" xfId="4058"/>
    <cellStyle name="_New_Sofi_БКЭ 5" xfId="5676"/>
    <cellStyle name="_Nsi" xfId="121"/>
    <cellStyle name="_Nsi 2" xfId="122"/>
    <cellStyle name="_Nsi 2 2" xfId="2206"/>
    <cellStyle name="_Nsi 2 2 2" xfId="5977"/>
    <cellStyle name="_Nsi 2 3" xfId="2207"/>
    <cellStyle name="_Nsi 2 3 2" xfId="5978"/>
    <cellStyle name="_Nsi 2 4" xfId="4061"/>
    <cellStyle name="_Nsi 2_4П" xfId="2208"/>
    <cellStyle name="_Nsi 2_4П 2" xfId="2209"/>
    <cellStyle name="_Nsi 2_4П 2 2" xfId="5980"/>
    <cellStyle name="_Nsi 2_4П 3" xfId="5979"/>
    <cellStyle name="_Nsi 3" xfId="2210"/>
    <cellStyle name="_Nsi 3 2" xfId="5981"/>
    <cellStyle name="_Nsi 4" xfId="4060"/>
    <cellStyle name="_Nsi 5" xfId="5675"/>
    <cellStyle name="_№ 2 СКОРРЕКТИРОВАННЫЙ БЮДЖЕТ НА 2010 ГОД 20.01.10+" xfId="123"/>
    <cellStyle name="_№ 2 СКОРРЕКТИРОВАННЫЙ БЮДЖЕТ НА 2010 ГОД 20.01.10+ 2" xfId="2211"/>
    <cellStyle name="_№ 2 СКОРРЕКТИРОВАННЫЙ БЮДЖЕТ НА 2010 ГОД 20.01.10+ 2 2" xfId="5982"/>
    <cellStyle name="_№ 2 СКОРРЕКТИРОВАННЫЙ БЮДЖЕТ НА 2010 ГОД 20.01.10+ 3" xfId="4062"/>
    <cellStyle name="_№ 2 СКОРРЕКТИРОВАННЫЙ БЮДЖЕТ НА 2010 ГОД 20.01.10+_4П" xfId="2212"/>
    <cellStyle name="_№ 2 СКОРРЕКТИРОВАННЫЙ БЮДЖЕТ НА 2010 ГОД 20.01.10+_4П 2" xfId="2213"/>
    <cellStyle name="_№ 2 СКОРРЕКТИРОВАННЫЙ БЮДЖЕТ НА 2010 ГОД 20.01.10+_4П 2 2" xfId="5984"/>
    <cellStyle name="_№ 2 СКОРРЕКТИРОВАННЫЙ БЮДЖЕТ НА 2010 ГОД 20.01.10+_4П 3" xfId="5983"/>
    <cellStyle name="_Plug" xfId="2214"/>
    <cellStyle name="_Plug_ARO_figures_2004" xfId="2215"/>
    <cellStyle name="_Plug_ARO_figures_2004 2" xfId="5986"/>
    <cellStyle name="_Plug_Depletion calc 6m 2004" xfId="2216"/>
    <cellStyle name="_Plug_Depletion calc 6m 2004 2" xfId="5987"/>
    <cellStyle name="_Plug_PBC 6m 2004 Lenina mine all" xfId="2217"/>
    <cellStyle name="_Plug_PBC 6m 2004 Lenina mine all 2" xfId="5988"/>
    <cellStyle name="_Plug_PBC Lenina mine support for adjs  6m 2004" xfId="2218"/>
    <cellStyle name="_Plug_PBC Lenina mine support for adjs  6m 2004 2" xfId="5989"/>
    <cellStyle name="_Plug_Transformation_Lenina mine_12m2003_NGW adj" xfId="2219"/>
    <cellStyle name="_Plug_Transformation_Sibirginskiy mine_6m2004 NGW" xfId="2220"/>
    <cellStyle name="_Plug_ГААП 1 полугодие от Том.раз." xfId="2221"/>
    <cellStyle name="_Plug_ГААП 6 месяцев 2004г Ленина испр" xfId="2222"/>
    <cellStyle name="_Plug_ГААП 6 месяцев 2004г Ленина испр 2" xfId="5993"/>
    <cellStyle name="_Plug_Дополнение к  GAAP 1 полуг 2004 г" xfId="2223"/>
    <cellStyle name="_Plug_Дополнение к  GAAP 1 полуг 2004 г 2" xfId="5994"/>
    <cellStyle name="_Plug_РВС ГААП 6 мес 03 Ленина" xfId="2224"/>
    <cellStyle name="_Plug_РВС_ ш. Ленина_01.03.04 adj" xfId="2225"/>
    <cellStyle name="_Plug_Р-з Сибиргинский 6 мес 2004 GAAP" xfId="2226"/>
    <cellStyle name="_Plug_Ф3" xfId="2227"/>
    <cellStyle name="_Plug_Шахта_Сибиргинская" xfId="2228"/>
    <cellStyle name="_Plug_Шахта_Сибиргинская 2" xfId="5999"/>
    <cellStyle name="_PRICE_1C" xfId="124"/>
    <cellStyle name="_PRICE_1C 2" xfId="2229"/>
    <cellStyle name="_PRICE_1C 2 2" xfId="6000"/>
    <cellStyle name="_PRICE_1C 3" xfId="4063"/>
    <cellStyle name="_Registers_for taxes" xfId="2230"/>
    <cellStyle name="_Registers_for taxes 2" xfId="6001"/>
    <cellStyle name="_Salary" xfId="2231"/>
    <cellStyle name="_Salary 2" xfId="6002"/>
    <cellStyle name="_Segment reporting_disclosure" xfId="2232"/>
    <cellStyle name="_Segment reporting_disclosure 2" xfId="6003"/>
    <cellStyle name="_Андеррайтинг" xfId="125"/>
    <cellStyle name="_Андеррайтинг 2" xfId="2233"/>
    <cellStyle name="_Андеррайтинг 2 2" xfId="6004"/>
    <cellStyle name="_Андеррайтинг 3" xfId="4064"/>
    <cellStyle name="_Баланс за 2005 год окончательный" xfId="126"/>
    <cellStyle name="_Баланс за 2005 год окончательный 2" xfId="2234"/>
    <cellStyle name="_Баланс за 2005 год окончательный 2 2" xfId="6005"/>
    <cellStyle name="_Баланс за 2005 год окончательный 3" xfId="4065"/>
    <cellStyle name="_БАЛАНС чисто  АПК на 31.12.2008 окончательный" xfId="127"/>
    <cellStyle name="_БАЛАНС чисто  АПК на 31.12.2008 окончательный 2" xfId="2235"/>
    <cellStyle name="_БАЛАНС чисто  АПК на 31.12.2008 окончательный 2 2" xfId="6006"/>
    <cellStyle name="_БАЛАНС чисто  АПК на 31.12.2008 окончательный 3" xfId="4066"/>
    <cellStyle name="_Балансировка" xfId="128"/>
    <cellStyle name="_Балансировка 2" xfId="2236"/>
    <cellStyle name="_Балансировка 2 2" xfId="6007"/>
    <cellStyle name="_Балансировка 3" xfId="4067"/>
    <cellStyle name="_Балансировка_4П" xfId="2237"/>
    <cellStyle name="_Балансировка_4П 2" xfId="2238"/>
    <cellStyle name="_Балансировка_4П 2 2" xfId="6009"/>
    <cellStyle name="_Балансировка_4П 3" xfId="6008"/>
    <cellStyle name="_БалансРазвер_01.07.10" xfId="129"/>
    <cellStyle name="_БалансРазвер_01.07.10 2" xfId="2239"/>
    <cellStyle name="_БалансРазвер_01.07.10 2 2" xfId="6010"/>
    <cellStyle name="_БалансРазвер_01.07.10 3" xfId="4068"/>
    <cellStyle name="_БалансРазвер_31.12.08ПослеФинПровАудит" xfId="130"/>
    <cellStyle name="_БалансРазвер_31.12.08ПослеФинПровАудит 2" xfId="4069"/>
    <cellStyle name="_БИЗНЕС-ПЛАН 2004 ГОД 2 вариант" xfId="2240"/>
    <cellStyle name="_БИЗНЕС-ПЛАН 2004 ГОД 2 вариант 2" xfId="6011"/>
    <cellStyle name="_БИЗНЕС-ПЛАН 2004 год 3 вар" xfId="2241"/>
    <cellStyle name="_БИЗНЕС-ПЛАН 2004 год 3 вар 2" xfId="6012"/>
    <cellStyle name="_БП_КНП- 2004 по формам Сибнефти от 18.09.2003" xfId="2242"/>
    <cellStyle name="_БП_КНП- 2004 по формам Сибнефти от 18.09.2003 2" xfId="6013"/>
    <cellStyle name="_БРЭ" xfId="131"/>
    <cellStyle name="_БРЭ 2" xfId="2243"/>
    <cellStyle name="_БРЭ 2 2" xfId="6014"/>
    <cellStyle name="_БРЭ 3" xfId="4070"/>
    <cellStyle name="_БРЭ_4П" xfId="2244"/>
    <cellStyle name="_БРЭ_4П 2" xfId="2245"/>
    <cellStyle name="_БРЭ_4П 2 2" xfId="6016"/>
    <cellStyle name="_БРЭ_4П 3" xfId="6015"/>
    <cellStyle name="_Бюдж.формы ЗАО АГ" xfId="132"/>
    <cellStyle name="_Бюдж.формы ЗАО АГ 2" xfId="133"/>
    <cellStyle name="_Бюдж.формы ЗАО АГ 2 2" xfId="2246"/>
    <cellStyle name="_Бюдж.формы ЗАО АГ 2 2 2" xfId="6017"/>
    <cellStyle name="_Бюдж.формы ЗАО АГ 2 3" xfId="2247"/>
    <cellStyle name="_Бюдж.формы ЗАО АГ 2 3 2" xfId="6018"/>
    <cellStyle name="_Бюдж.формы ЗАО АГ 2 4" xfId="4072"/>
    <cellStyle name="_Бюдж.формы ЗАО АГ 2_4П" xfId="2248"/>
    <cellStyle name="_Бюдж.формы ЗАО АГ 2_4П 2" xfId="2249"/>
    <cellStyle name="_Бюдж.формы ЗАО АГ 2_4П 2 2" xfId="6020"/>
    <cellStyle name="_Бюдж.формы ЗАО АГ 2_4П 3" xfId="6019"/>
    <cellStyle name="_Бюдж.формы ЗАО АГ 3" xfId="2250"/>
    <cellStyle name="_Бюдж.формы ЗАО АГ 3 2" xfId="6021"/>
    <cellStyle name="_Бюдж.формы ЗАО АГ 4" xfId="4071"/>
    <cellStyle name="_Бюдж.формы ЗАО АГ 5" xfId="7491"/>
    <cellStyle name="_Бюдж.формы ЗАО АГ_4П" xfId="2251"/>
    <cellStyle name="_Бюдж.формы ЗАО АГ_4П 2" xfId="2252"/>
    <cellStyle name="_Бюдж.формы ЗАО АГ_4П 2 2" xfId="6023"/>
    <cellStyle name="_Бюдж.формы ЗАО АГ_4П 3" xfId="6022"/>
    <cellStyle name="_БЮДЖЕТ  ФОТ на 2011 год." xfId="134"/>
    <cellStyle name="_БЮДЖЕТ  ФОТ на 2011 год. 2" xfId="2253"/>
    <cellStyle name="_БЮДЖЕТ  ФОТ на 2011 год. 2 2" xfId="6024"/>
    <cellStyle name="_БЮДЖЕТ  ФОТ на 2011 год. 3" xfId="4073"/>
    <cellStyle name="_БЮДЖЕТ  ФОТ на 2011 год._4П" xfId="2254"/>
    <cellStyle name="_БЮДЖЕТ  ФОТ на 2011 год._4П 2" xfId="2255"/>
    <cellStyle name="_БЮДЖЕТ  ФОТ на 2011 год._4П 2 2" xfId="6026"/>
    <cellStyle name="_БЮДЖЕТ  ФОТ на 2011 год._4П 3" xfId="6025"/>
    <cellStyle name="_Бюджет 2,3,4,5,7,8,9, налоги, акцизы на 01_2004 от 17-25_12_03 " xfId="2256"/>
    <cellStyle name="_Бюджет 2,3,4,5,7,8,9, налоги, акцизы на 01_2004 от 17-25_12_03  2" xfId="6027"/>
    <cellStyle name="_Бюджет 2005 к защите" xfId="135"/>
    <cellStyle name="_Бюджет 2005 к защите 2" xfId="136"/>
    <cellStyle name="_Бюджет 2005 к защите 2 2" xfId="2257"/>
    <cellStyle name="_Бюджет 2005 к защите 2 2 2" xfId="6028"/>
    <cellStyle name="_Бюджет 2005 к защите 2 3" xfId="2258"/>
    <cellStyle name="_Бюджет 2005 к защите 2 3 2" xfId="6029"/>
    <cellStyle name="_Бюджет 2005 к защите 2 4" xfId="4075"/>
    <cellStyle name="_Бюджет 2005 к защите 2_4П" xfId="2259"/>
    <cellStyle name="_Бюджет 2005 к защите 2_4П 2" xfId="2260"/>
    <cellStyle name="_Бюджет 2005 к защите 2_4П 2 2" xfId="6031"/>
    <cellStyle name="_Бюджет 2005 к защите 2_4П 3" xfId="6030"/>
    <cellStyle name="_Бюджет 2005 к защите 3" xfId="2261"/>
    <cellStyle name="_Бюджет 2005 к защите 3 2" xfId="6032"/>
    <cellStyle name="_Бюджет 2005 к защите 4" xfId="4074"/>
    <cellStyle name="_Бюджет 2005 к защите 5" xfId="7490"/>
    <cellStyle name="_Бюджет 2005 к защите_4П" xfId="2262"/>
    <cellStyle name="_Бюджет 2005 к защите_4П 2" xfId="2263"/>
    <cellStyle name="_Бюджет 2005 к защите_4П 2 2" xfId="6034"/>
    <cellStyle name="_Бюджет 2005 к защите_4П 3" xfId="6033"/>
    <cellStyle name="_Бюджет АМАНГЕЛЬДЫ ГАЗ на 2006 год (Заке 190705)" xfId="137"/>
    <cellStyle name="_Бюджет АМАНГЕЛЬДЫ ГАЗ на 2006 год (Заке 190705) 2" xfId="138"/>
    <cellStyle name="_Бюджет АМАНГЕЛЬДЫ ГАЗ на 2006 год (Заке 190705) 2 2" xfId="2264"/>
    <cellStyle name="_Бюджет АМАНГЕЛЬДЫ ГАЗ на 2006 год (Заке 190705) 2 2 2" xfId="6035"/>
    <cellStyle name="_Бюджет АМАНГЕЛЬДЫ ГАЗ на 2006 год (Заке 190705) 2 3" xfId="2265"/>
    <cellStyle name="_Бюджет АМАНГЕЛЬДЫ ГАЗ на 2006 год (Заке 190705) 2 3 2" xfId="6036"/>
    <cellStyle name="_Бюджет АМАНГЕЛЬДЫ ГАЗ на 2006 год (Заке 190705) 2 4" xfId="4077"/>
    <cellStyle name="_Бюджет АМАНГЕЛЬДЫ ГАЗ на 2006 год (Заке 190705) 2_4П" xfId="2266"/>
    <cellStyle name="_Бюджет АМАНГЕЛЬДЫ ГАЗ на 2006 год (Заке 190705) 2_4П 2" xfId="2267"/>
    <cellStyle name="_Бюджет АМАНГЕЛЬДЫ ГАЗ на 2006 год (Заке 190705) 2_4П 2 2" xfId="6038"/>
    <cellStyle name="_Бюджет АМАНГЕЛЬДЫ ГАЗ на 2006 год (Заке 190705) 2_4П 3" xfId="6037"/>
    <cellStyle name="_Бюджет АМАНГЕЛЬДЫ ГАЗ на 2006 год (Заке 190705) 3" xfId="2268"/>
    <cellStyle name="_Бюджет АМАНГЕЛЬДЫ ГАЗ на 2006 год (Заке 190705) 3 2" xfId="6039"/>
    <cellStyle name="_Бюджет АМАНГЕЛЬДЫ ГАЗ на 2006 год (Заке 190705) 4" xfId="4076"/>
    <cellStyle name="_Бюджет АМАНГЕЛЬДЫ ГАЗ на 2006 год (Заке 190705) 5" xfId="5674"/>
    <cellStyle name="_Бюджетная заявка СИТ  на 2008" xfId="139"/>
    <cellStyle name="_Бюджетная заявка СИТ  на 2008 2" xfId="2269"/>
    <cellStyle name="_Бюджетная заявка СИТ  на 2008 2 2" xfId="6040"/>
    <cellStyle name="_Бюджетная заявка СИТ  на 2008 3" xfId="4078"/>
    <cellStyle name="_Бюджетная заявка СИТ  на 2008_4П" xfId="2270"/>
    <cellStyle name="_Бюджетная заявка СИТ  на 2008_4П 2" xfId="2271"/>
    <cellStyle name="_Бюджетная заявка СИТ  на 2008_4П 2 2" xfId="6042"/>
    <cellStyle name="_Бюджетная заявка СИТ  на 2008_4П 3" xfId="6041"/>
    <cellStyle name="_возн. СД 2011-2015гг." xfId="140"/>
    <cellStyle name="_возн. СД 2011-2015гг. 2" xfId="2272"/>
    <cellStyle name="_возн. СД 2011-2015гг. 2 2" xfId="6043"/>
    <cellStyle name="_возн. СД 2011-2015гг. 3" xfId="4079"/>
    <cellStyle name="_возн. СД 2011-2015гг._4П" xfId="2273"/>
    <cellStyle name="_возн. СД 2011-2015гг._4П 2" xfId="2274"/>
    <cellStyle name="_возн. СД 2011-2015гг._4П 2 2" xfId="6045"/>
    <cellStyle name="_возн. СД 2011-2015гг._4П 3" xfId="6044"/>
    <cellStyle name="_ГСМ... для самрук" xfId="141"/>
    <cellStyle name="_ГСМ... для самрук 2" xfId="2275"/>
    <cellStyle name="_ГСМ... для самрук 2 2" xfId="6046"/>
    <cellStyle name="_ГСМ... для самрук 3" xfId="4080"/>
    <cellStyle name="_ГСМ... для самрук_4П" xfId="2276"/>
    <cellStyle name="_ГСМ... для самрук_4П 2" xfId="2277"/>
    <cellStyle name="_ГСМ... для самрук_4П 2 2" xfId="6048"/>
    <cellStyle name="_ГСМ... для самрук_4П 3" xfId="6047"/>
    <cellStyle name="_ДИТАТ ОС АРЕНДА СВОД 2005 пром  16 06 05 для ННГ" xfId="2278"/>
    <cellStyle name="_ДИТАТ ОС АРЕНДА СВОД 2005 пром  16 06 05 для ННГ 2" xfId="6049"/>
    <cellStyle name="_ДИТАТ ОС АРЕНДА СВОД 2005 пром. 14.06.05 для ННГ" xfId="2279"/>
    <cellStyle name="_ДИТАТ ОС АРЕНДА СВОД 2005 пром. 14.06.05 для ННГ 2" xfId="6050"/>
    <cellStyle name="_для бюджетников" xfId="142"/>
    <cellStyle name="_для бюджетников 2" xfId="2280"/>
    <cellStyle name="_для бюджетников 2 2" xfId="6051"/>
    <cellStyle name="_для бюджетников 3" xfId="4081"/>
    <cellStyle name="_Дозакл 5 мес.2000" xfId="143"/>
    <cellStyle name="_Дозакл 5 мес.2000 2" xfId="144"/>
    <cellStyle name="_Дозакл 5 мес.2000 2 2" xfId="2281"/>
    <cellStyle name="_Дозакл 5 мес.2000 2 2 2" xfId="6052"/>
    <cellStyle name="_Дозакл 5 мес.2000 2 3" xfId="2282"/>
    <cellStyle name="_Дозакл 5 мес.2000 2 3 2" xfId="6053"/>
    <cellStyle name="_Дозакл 5 мес.2000 2 4" xfId="4083"/>
    <cellStyle name="_Дозакл 5 мес.2000 2_4П" xfId="2283"/>
    <cellStyle name="_Дозакл 5 мес.2000 2_4П 2" xfId="2284"/>
    <cellStyle name="_Дозакл 5 мес.2000 2_4П 2 2" xfId="6055"/>
    <cellStyle name="_Дозакл 5 мес.2000 2_4П 3" xfId="6054"/>
    <cellStyle name="_Дозакл 5 мес.2000 3" xfId="2285"/>
    <cellStyle name="_Дозакл 5 мес.2000 3 2" xfId="6056"/>
    <cellStyle name="_Дозакл 5 мес.2000 4" xfId="4082"/>
    <cellStyle name="_Дозакл 5 мес.2000 5" xfId="5673"/>
    <cellStyle name="_Ежемес.отчёт MMR_2009 Самрук-Энерго_окт" xfId="145"/>
    <cellStyle name="_Ежемес.отчёт MMR_2009 Самрук-Энерго_окт 2" xfId="4084"/>
    <cellStyle name="_Заявки на 2009 год СМиТ  с разбивкой  27.08.08" xfId="146"/>
    <cellStyle name="_Заявки на 2009 год СМиТ  с разбивкой  27.08.08 2" xfId="2286"/>
    <cellStyle name="_Заявки на 2009 год СМиТ  с разбивкой  27.08.08 2 2" xfId="6057"/>
    <cellStyle name="_Заявки на 2009 год СМиТ  с разбивкой  27.08.08 3" xfId="4085"/>
    <cellStyle name="_Заявки на 2009 год СМиТ  с разбивкой  27.08.08_4П" xfId="2287"/>
    <cellStyle name="_Заявки на 2009 год СМиТ  с разбивкой  27.08.08_4П 2" xfId="2288"/>
    <cellStyle name="_Заявки на 2009 год СМиТ  с разбивкой  27.08.08_4П 2 2" xfId="6059"/>
    <cellStyle name="_Заявки на 2009 год СМиТ  с разбивкой  27.08.08_4П 3" xfId="6058"/>
    <cellStyle name="_Инвестбюджет на 25 08 2010" xfId="147"/>
    <cellStyle name="_Инвестбюджет на 25 08 2010 2" xfId="2289"/>
    <cellStyle name="_Инвестбюджет на 25 08 2010 2 2" xfId="6060"/>
    <cellStyle name="_Инвестбюджет на 25 08 2010 3" xfId="4086"/>
    <cellStyle name="_Инвестбюджет на 25 08 2010_4П" xfId="2290"/>
    <cellStyle name="_Инвестбюджет на 25 08 2010_4П 2" xfId="2291"/>
    <cellStyle name="_Инвестбюджет на 25 08 2010_4П 2 2" xfId="6062"/>
    <cellStyle name="_Инвестбюджет на 25 08 2010_4П 3" xfId="6061"/>
    <cellStyle name="_интернет 2010 год" xfId="148"/>
    <cellStyle name="_интернет 2010 год 2" xfId="2292"/>
    <cellStyle name="_интернет 2010 год 2 2" xfId="6063"/>
    <cellStyle name="_интернет 2010 год 3" xfId="4087"/>
    <cellStyle name="_Исп КВЛ 1 кварт 07 (02.05.07)" xfId="149"/>
    <cellStyle name="_Исп КВЛ 1 кварт 07 (02.05.07) 2" xfId="2293"/>
    <cellStyle name="_Исп КВЛ 1 кварт 07 (02.05.07) 2 2" xfId="6064"/>
    <cellStyle name="_Исп КВЛ 1 кварт 07 (02.05.07) 3" xfId="4088"/>
    <cellStyle name="_Исп КВЛ 1 кварт 07 (02.05.07)_4П" xfId="2294"/>
    <cellStyle name="_Исп КВЛ 1 кварт 07 (02.05.07)_4П 2" xfId="2295"/>
    <cellStyle name="_Исп КВЛ 1 кварт 07 (02.05.07)_4П 2 2" xfId="6066"/>
    <cellStyle name="_Исп КВЛ 1 кварт 07 (02.05.07)_4П 3" xfId="6065"/>
    <cellStyle name="_ИТАТ-2003-10 (вар.2)" xfId="2296"/>
    <cellStyle name="_ИТАТ-2003-10 (вар.2) 2" xfId="6067"/>
    <cellStyle name="_КTZ_по 4 кв-лу 2008" xfId="150"/>
    <cellStyle name="_КTZ_по 4 кв-лу 2008 2" xfId="2297"/>
    <cellStyle name="_КTZ_по 4 кв-лу 2008 2 2" xfId="6068"/>
    <cellStyle name="_КTZ_по 4 кв-лу 2008 3" xfId="4089"/>
    <cellStyle name="_Казахтелеком расшифровка" xfId="151"/>
    <cellStyle name="_Казахтелеком расшифровка 2" xfId="2298"/>
    <cellStyle name="_Казахтелеком расшифровка 2 2" xfId="6069"/>
    <cellStyle name="_Казахтелеком расшифровка 3" xfId="4090"/>
    <cellStyle name="_Казпочта расшифровка" xfId="152"/>
    <cellStyle name="_Казпочта расшифровка 2" xfId="2299"/>
    <cellStyle name="_Казпочта расшифровка 2 2" xfId="6070"/>
    <cellStyle name="_Казпочта расшифровка 3" xfId="4091"/>
    <cellStyle name="_Камкор_по 4 кв-лу 2008" xfId="153"/>
    <cellStyle name="_Камкор_по 4 кв-лу 2008 2" xfId="2300"/>
    <cellStyle name="_Камкор_по 4 кв-лу 2008 2 2" xfId="6071"/>
    <cellStyle name="_Камкор_по 4 кв-лу 2008 3" xfId="4092"/>
    <cellStyle name="_Капы для плана развития" xfId="154"/>
    <cellStyle name="_Капы для плана развития 2" xfId="2301"/>
    <cellStyle name="_Капы для плана развития 2 2" xfId="6072"/>
    <cellStyle name="_Капы для плана развития 3" xfId="4093"/>
    <cellStyle name="_Капы для плана развития_4П" xfId="2302"/>
    <cellStyle name="_Капы для плана развития_4П 2" xfId="2303"/>
    <cellStyle name="_Капы для плана развития_4П 2 2" xfId="6074"/>
    <cellStyle name="_Капы для плана развития_4П 3" xfId="6073"/>
    <cellStyle name="_КВЛ 2007-2011ДОГМ" xfId="155"/>
    <cellStyle name="_КВЛ 2007-2011ДОГМ 2" xfId="2304"/>
    <cellStyle name="_КВЛ 2007-2011ДОГМ 2 2" xfId="6075"/>
    <cellStyle name="_КВЛ 2007-2011ДОГМ 3" xfId="4094"/>
    <cellStyle name="_КВЛ ТЗ-07-11" xfId="156"/>
    <cellStyle name="_КВЛ ТЗ-07-11 2" xfId="2305"/>
    <cellStyle name="_КВЛ ТЗ-07-11 2 2" xfId="6076"/>
    <cellStyle name="_КВЛ ТЗ-07-11 3" xfId="4095"/>
    <cellStyle name="_КИНЖ" xfId="157"/>
    <cellStyle name="_КИНЖ 2" xfId="2306"/>
    <cellStyle name="_КИНЖ 2 2" xfId="6077"/>
    <cellStyle name="_КИНЖ 3" xfId="4096"/>
    <cellStyle name="_Книга1" xfId="2307"/>
    <cellStyle name="_Книга1 2" xfId="6078"/>
    <cellStyle name="_Книга3" xfId="158"/>
    <cellStyle name="_Книга3 2" xfId="159"/>
    <cellStyle name="_Книга3 2 2" xfId="2308"/>
    <cellStyle name="_Книга3 2 2 2" xfId="6079"/>
    <cellStyle name="_Книга3 2 3" xfId="2309"/>
    <cellStyle name="_Книга3 2 3 2" xfId="6080"/>
    <cellStyle name="_Книга3 2 4" xfId="4098"/>
    <cellStyle name="_Книга3 2_4П" xfId="2310"/>
    <cellStyle name="_Книга3 2_4П 2" xfId="2311"/>
    <cellStyle name="_Книга3 2_4П 2 2" xfId="6082"/>
    <cellStyle name="_Книга3 2_4П 3" xfId="6081"/>
    <cellStyle name="_Книга3 3" xfId="2312"/>
    <cellStyle name="_Книга3 3 2" xfId="6083"/>
    <cellStyle name="_Книга3 4" xfId="4097"/>
    <cellStyle name="_Книга3 5" xfId="7489"/>
    <cellStyle name="_Книга3_New Form10_2" xfId="160"/>
    <cellStyle name="_Книга3_New Form10_2 2" xfId="161"/>
    <cellStyle name="_Книга3_New Form10_2 2 2" xfId="2313"/>
    <cellStyle name="_Книга3_New Form10_2 2 2 2" xfId="6084"/>
    <cellStyle name="_Книга3_New Form10_2 2 3" xfId="2314"/>
    <cellStyle name="_Книга3_New Form10_2 2 3 2" xfId="6085"/>
    <cellStyle name="_Книга3_New Form10_2 2 4" xfId="4100"/>
    <cellStyle name="_Книга3_New Form10_2 2_4П" xfId="2315"/>
    <cellStyle name="_Книга3_New Form10_2 2_4П 2" xfId="2316"/>
    <cellStyle name="_Книга3_New Form10_2 2_4П 2 2" xfId="6087"/>
    <cellStyle name="_Книга3_New Form10_2 2_4П 3" xfId="6086"/>
    <cellStyle name="_Книга3_New Form10_2 3" xfId="2317"/>
    <cellStyle name="_Книга3_New Form10_2 3 2" xfId="6088"/>
    <cellStyle name="_Книга3_New Form10_2 4" xfId="4099"/>
    <cellStyle name="_Книга3_New Form10_2 5" xfId="7488"/>
    <cellStyle name="_Книга3_Nsi" xfId="162"/>
    <cellStyle name="_Книга3_Nsi 2" xfId="163"/>
    <cellStyle name="_Книга3_Nsi 2 2" xfId="2318"/>
    <cellStyle name="_Книга3_Nsi 2 2 2" xfId="6089"/>
    <cellStyle name="_Книга3_Nsi 2 3" xfId="2319"/>
    <cellStyle name="_Книга3_Nsi 2 3 2" xfId="6090"/>
    <cellStyle name="_Книга3_Nsi 2 4" xfId="4102"/>
    <cellStyle name="_Книга3_Nsi 2_4П" xfId="2320"/>
    <cellStyle name="_Книга3_Nsi 2_4П 2" xfId="2321"/>
    <cellStyle name="_Книга3_Nsi 2_4П 2 2" xfId="6092"/>
    <cellStyle name="_Книга3_Nsi 2_4П 3" xfId="6091"/>
    <cellStyle name="_Книга3_Nsi 3" xfId="2322"/>
    <cellStyle name="_Книга3_Nsi 3 2" xfId="6093"/>
    <cellStyle name="_Книга3_Nsi 4" xfId="4101"/>
    <cellStyle name="_Книга3_Nsi 5" xfId="7487"/>
    <cellStyle name="_Книга3_Nsi_1" xfId="164"/>
    <cellStyle name="_Книга3_Nsi_1 2" xfId="165"/>
    <cellStyle name="_Книга3_Nsi_1 2 2" xfId="2323"/>
    <cellStyle name="_Книга3_Nsi_1 2 2 2" xfId="6094"/>
    <cellStyle name="_Книга3_Nsi_1 2 3" xfId="2324"/>
    <cellStyle name="_Книга3_Nsi_1 2 3 2" xfId="6095"/>
    <cellStyle name="_Книга3_Nsi_1 2 4" xfId="4104"/>
    <cellStyle name="_Книга3_Nsi_1 2_4П" xfId="2325"/>
    <cellStyle name="_Книга3_Nsi_1 2_4П 2" xfId="2326"/>
    <cellStyle name="_Книга3_Nsi_1 2_4П 2 2" xfId="6097"/>
    <cellStyle name="_Книга3_Nsi_1 2_4П 3" xfId="6096"/>
    <cellStyle name="_Книга3_Nsi_1 3" xfId="2327"/>
    <cellStyle name="_Книга3_Nsi_1 3 2" xfId="6098"/>
    <cellStyle name="_Книга3_Nsi_1 4" xfId="4103"/>
    <cellStyle name="_Книга3_Nsi_1 5" xfId="7486"/>
    <cellStyle name="_Книга3_Nsi_139" xfId="166"/>
    <cellStyle name="_Книга3_Nsi_139 2" xfId="167"/>
    <cellStyle name="_Книга3_Nsi_139 2 2" xfId="2328"/>
    <cellStyle name="_Книга3_Nsi_139 2 2 2" xfId="6099"/>
    <cellStyle name="_Книга3_Nsi_139 2 3" xfId="2329"/>
    <cellStyle name="_Книга3_Nsi_139 2 3 2" xfId="6100"/>
    <cellStyle name="_Книга3_Nsi_139 2 4" xfId="4106"/>
    <cellStyle name="_Книга3_Nsi_139 2_4П" xfId="2330"/>
    <cellStyle name="_Книга3_Nsi_139 2_4П 2" xfId="2331"/>
    <cellStyle name="_Книга3_Nsi_139 2_4П 2 2" xfId="6102"/>
    <cellStyle name="_Книга3_Nsi_139 2_4П 3" xfId="6101"/>
    <cellStyle name="_Книга3_Nsi_139 3" xfId="2332"/>
    <cellStyle name="_Книга3_Nsi_139 3 2" xfId="6103"/>
    <cellStyle name="_Книга3_Nsi_139 4" xfId="4105"/>
    <cellStyle name="_Книга3_Nsi_139 5" xfId="7485"/>
    <cellStyle name="_Книга3_Nsi_140" xfId="168"/>
    <cellStyle name="_Книга3_Nsi_140 2" xfId="169"/>
    <cellStyle name="_Книга3_Nsi_140 2 2" xfId="2333"/>
    <cellStyle name="_Книга3_Nsi_140 2 2 2" xfId="6104"/>
    <cellStyle name="_Книга3_Nsi_140 2 3" xfId="2334"/>
    <cellStyle name="_Книга3_Nsi_140 2 3 2" xfId="6105"/>
    <cellStyle name="_Книга3_Nsi_140 2 4" xfId="4108"/>
    <cellStyle name="_Книга3_Nsi_140 2_4П" xfId="2335"/>
    <cellStyle name="_Книга3_Nsi_140 2_4П 2" xfId="2336"/>
    <cellStyle name="_Книга3_Nsi_140 2_4П 2 2" xfId="6107"/>
    <cellStyle name="_Книга3_Nsi_140 2_4П 3" xfId="6106"/>
    <cellStyle name="_Книга3_Nsi_140 3" xfId="2337"/>
    <cellStyle name="_Книга3_Nsi_140 3 2" xfId="6108"/>
    <cellStyle name="_Книга3_Nsi_140 4" xfId="4107"/>
    <cellStyle name="_Книга3_Nsi_140 5" xfId="7484"/>
    <cellStyle name="_Книга3_Nsi_140(Зах)" xfId="170"/>
    <cellStyle name="_Книга3_Nsi_140(Зах) 2" xfId="171"/>
    <cellStyle name="_Книга3_Nsi_140(Зах) 2 2" xfId="2338"/>
    <cellStyle name="_Книга3_Nsi_140(Зах) 2 2 2" xfId="6109"/>
    <cellStyle name="_Книга3_Nsi_140(Зах) 2 3" xfId="2339"/>
    <cellStyle name="_Книга3_Nsi_140(Зах) 2 3 2" xfId="6110"/>
    <cellStyle name="_Книга3_Nsi_140(Зах) 2 4" xfId="4110"/>
    <cellStyle name="_Книга3_Nsi_140(Зах) 2_4П" xfId="2340"/>
    <cellStyle name="_Книга3_Nsi_140(Зах) 2_4П 2" xfId="2341"/>
    <cellStyle name="_Книга3_Nsi_140(Зах) 2_4П 2 2" xfId="6112"/>
    <cellStyle name="_Книга3_Nsi_140(Зах) 2_4П 3" xfId="6111"/>
    <cellStyle name="_Книга3_Nsi_140(Зах) 3" xfId="2342"/>
    <cellStyle name="_Книга3_Nsi_140(Зах) 3 2" xfId="6113"/>
    <cellStyle name="_Книга3_Nsi_140(Зах) 4" xfId="4109"/>
    <cellStyle name="_Книга3_Nsi_140(Зах) 5" xfId="7483"/>
    <cellStyle name="_Книга3_Nsi_140_mod" xfId="172"/>
    <cellStyle name="_Книга3_Nsi_140_mod 2" xfId="173"/>
    <cellStyle name="_Книга3_Nsi_140_mod 2 2" xfId="2343"/>
    <cellStyle name="_Книга3_Nsi_140_mod 2 2 2" xfId="6114"/>
    <cellStyle name="_Книга3_Nsi_140_mod 2 3" xfId="2344"/>
    <cellStyle name="_Книга3_Nsi_140_mod 2 3 2" xfId="6115"/>
    <cellStyle name="_Книга3_Nsi_140_mod 2 4" xfId="4112"/>
    <cellStyle name="_Книга3_Nsi_140_mod 2_4П" xfId="2345"/>
    <cellStyle name="_Книга3_Nsi_140_mod 2_4П 2" xfId="2346"/>
    <cellStyle name="_Книга3_Nsi_140_mod 2_4П 2 2" xfId="6117"/>
    <cellStyle name="_Книга3_Nsi_140_mod 2_4П 3" xfId="6116"/>
    <cellStyle name="_Книга3_Nsi_140_mod 3" xfId="2347"/>
    <cellStyle name="_Книга3_Nsi_140_mod 3 2" xfId="6118"/>
    <cellStyle name="_Книга3_Nsi_140_mod 4" xfId="4111"/>
    <cellStyle name="_Книга3_Nsi_140_mod 5" xfId="7482"/>
    <cellStyle name="_Книга3_Summary" xfId="174"/>
    <cellStyle name="_Книга3_Summary 2" xfId="175"/>
    <cellStyle name="_Книга3_Summary 2 2" xfId="2348"/>
    <cellStyle name="_Книга3_Summary 2 2 2" xfId="6119"/>
    <cellStyle name="_Книга3_Summary 2 3" xfId="2349"/>
    <cellStyle name="_Книга3_Summary 2 3 2" xfId="6120"/>
    <cellStyle name="_Книга3_Summary 2 4" xfId="4114"/>
    <cellStyle name="_Книга3_Summary 2_4П" xfId="2350"/>
    <cellStyle name="_Книга3_Summary 2_4П 2" xfId="2351"/>
    <cellStyle name="_Книга3_Summary 2_4П 2 2" xfId="6122"/>
    <cellStyle name="_Книга3_Summary 2_4П 3" xfId="6121"/>
    <cellStyle name="_Книга3_Summary 3" xfId="2352"/>
    <cellStyle name="_Книга3_Summary 3 2" xfId="6123"/>
    <cellStyle name="_Книга3_Summary 4" xfId="4113"/>
    <cellStyle name="_Книга3_Summary 5" xfId="7481"/>
    <cellStyle name="_Книга3_Tax_form_1кв_3" xfId="176"/>
    <cellStyle name="_Книга3_Tax_form_1кв_3 2" xfId="177"/>
    <cellStyle name="_Книга3_Tax_form_1кв_3 2 2" xfId="2353"/>
    <cellStyle name="_Книга3_Tax_form_1кв_3 2 2 2" xfId="6124"/>
    <cellStyle name="_Книга3_Tax_form_1кв_3 2 3" xfId="2354"/>
    <cellStyle name="_Книга3_Tax_form_1кв_3 2 3 2" xfId="6125"/>
    <cellStyle name="_Книга3_Tax_form_1кв_3 2 4" xfId="4116"/>
    <cellStyle name="_Книга3_Tax_form_1кв_3 2_4П" xfId="2355"/>
    <cellStyle name="_Книга3_Tax_form_1кв_3 2_4П 2" xfId="2356"/>
    <cellStyle name="_Книга3_Tax_form_1кв_3 2_4П 2 2" xfId="6127"/>
    <cellStyle name="_Книга3_Tax_form_1кв_3 2_4П 3" xfId="6126"/>
    <cellStyle name="_Книга3_Tax_form_1кв_3 3" xfId="2357"/>
    <cellStyle name="_Книга3_Tax_form_1кв_3 3 2" xfId="6128"/>
    <cellStyle name="_Книга3_Tax_form_1кв_3 4" xfId="4115"/>
    <cellStyle name="_Книга3_Tax_form_1кв_3 5" xfId="7480"/>
    <cellStyle name="_Книга3_БКЭ" xfId="178"/>
    <cellStyle name="_Книга3_БКЭ 2" xfId="179"/>
    <cellStyle name="_Книга3_БКЭ 2 2" xfId="2358"/>
    <cellStyle name="_Книга3_БКЭ 2 2 2" xfId="6129"/>
    <cellStyle name="_Книга3_БКЭ 2 3" xfId="2359"/>
    <cellStyle name="_Книга3_БКЭ 2 3 2" xfId="6130"/>
    <cellStyle name="_Книга3_БКЭ 2 4" xfId="4118"/>
    <cellStyle name="_Книга3_БКЭ 2_4П" xfId="2360"/>
    <cellStyle name="_Книга3_БКЭ 2_4П 2" xfId="2361"/>
    <cellStyle name="_Книга3_БКЭ 2_4П 2 2" xfId="6132"/>
    <cellStyle name="_Книга3_БКЭ 2_4П 3" xfId="6131"/>
    <cellStyle name="_Книга3_БКЭ 3" xfId="2362"/>
    <cellStyle name="_Книга3_БКЭ 3 2" xfId="6133"/>
    <cellStyle name="_Книга3_БКЭ 4" xfId="4117"/>
    <cellStyle name="_Книга3_БКЭ 5" xfId="7479"/>
    <cellStyle name="_Книга7" xfId="180"/>
    <cellStyle name="_Книга7 2" xfId="181"/>
    <cellStyle name="_Книга7 2 2" xfId="2363"/>
    <cellStyle name="_Книга7 2 2 2" xfId="6134"/>
    <cellStyle name="_Книга7 2 3" xfId="2364"/>
    <cellStyle name="_Книга7 2 3 2" xfId="6135"/>
    <cellStyle name="_Книга7 2 4" xfId="4120"/>
    <cellStyle name="_Книга7 2_4П" xfId="2365"/>
    <cellStyle name="_Книга7 2_4П 2" xfId="2366"/>
    <cellStyle name="_Книга7 2_4П 2 2" xfId="6137"/>
    <cellStyle name="_Книга7 2_4П 3" xfId="6136"/>
    <cellStyle name="_Книга7 3" xfId="2367"/>
    <cellStyle name="_Книга7 3 2" xfId="6138"/>
    <cellStyle name="_Книга7 4" xfId="4119"/>
    <cellStyle name="_Книга7 5" xfId="7478"/>
    <cellStyle name="_Книга7_New Form10_2" xfId="182"/>
    <cellStyle name="_Книга7_New Form10_2 2" xfId="183"/>
    <cellStyle name="_Книга7_New Form10_2 2 2" xfId="2368"/>
    <cellStyle name="_Книга7_New Form10_2 2 2 2" xfId="6139"/>
    <cellStyle name="_Книга7_New Form10_2 2 3" xfId="2369"/>
    <cellStyle name="_Книга7_New Form10_2 2 3 2" xfId="6140"/>
    <cellStyle name="_Книга7_New Form10_2 2 4" xfId="4122"/>
    <cellStyle name="_Книга7_New Form10_2 2_4П" xfId="2370"/>
    <cellStyle name="_Книга7_New Form10_2 2_4П 2" xfId="2371"/>
    <cellStyle name="_Книга7_New Form10_2 2_4П 2 2" xfId="6142"/>
    <cellStyle name="_Книга7_New Form10_2 2_4П 3" xfId="6141"/>
    <cellStyle name="_Книга7_New Form10_2 3" xfId="2372"/>
    <cellStyle name="_Книга7_New Form10_2 3 2" xfId="6143"/>
    <cellStyle name="_Книга7_New Form10_2 4" xfId="4121"/>
    <cellStyle name="_Книга7_New Form10_2 5" xfId="7477"/>
    <cellStyle name="_Книга7_Nsi" xfId="184"/>
    <cellStyle name="_Книга7_Nsi 2" xfId="185"/>
    <cellStyle name="_Книга7_Nsi 2 2" xfId="2373"/>
    <cellStyle name="_Книга7_Nsi 2 2 2" xfId="6144"/>
    <cellStyle name="_Книга7_Nsi 2 3" xfId="2374"/>
    <cellStyle name="_Книга7_Nsi 2 3 2" xfId="6145"/>
    <cellStyle name="_Книга7_Nsi 2 4" xfId="4124"/>
    <cellStyle name="_Книга7_Nsi 2_4П" xfId="2375"/>
    <cellStyle name="_Книга7_Nsi 2_4П 2" xfId="2376"/>
    <cellStyle name="_Книга7_Nsi 2_4П 2 2" xfId="6147"/>
    <cellStyle name="_Книга7_Nsi 2_4П 3" xfId="6146"/>
    <cellStyle name="_Книга7_Nsi 3" xfId="2377"/>
    <cellStyle name="_Книга7_Nsi 3 2" xfId="6148"/>
    <cellStyle name="_Книга7_Nsi 4" xfId="4123"/>
    <cellStyle name="_Книга7_Nsi 5" xfId="5672"/>
    <cellStyle name="_Книга7_Nsi_1" xfId="186"/>
    <cellStyle name="_Книга7_Nsi_1 2" xfId="187"/>
    <cellStyle name="_Книга7_Nsi_1 2 2" xfId="2378"/>
    <cellStyle name="_Книга7_Nsi_1 2 2 2" xfId="6149"/>
    <cellStyle name="_Книга7_Nsi_1 2 3" xfId="2379"/>
    <cellStyle name="_Книга7_Nsi_1 2 3 2" xfId="6150"/>
    <cellStyle name="_Книга7_Nsi_1 2 4" xfId="4126"/>
    <cellStyle name="_Книга7_Nsi_1 2_4П" xfId="2380"/>
    <cellStyle name="_Книга7_Nsi_1 2_4П 2" xfId="2381"/>
    <cellStyle name="_Книга7_Nsi_1 2_4П 2 2" xfId="6152"/>
    <cellStyle name="_Книга7_Nsi_1 2_4П 3" xfId="6151"/>
    <cellStyle name="_Книга7_Nsi_1 3" xfId="2382"/>
    <cellStyle name="_Книга7_Nsi_1 3 2" xfId="6153"/>
    <cellStyle name="_Книга7_Nsi_1 4" xfId="4125"/>
    <cellStyle name="_Книга7_Nsi_1 5" xfId="5671"/>
    <cellStyle name="_Книга7_Nsi_139" xfId="188"/>
    <cellStyle name="_Книга7_Nsi_139 2" xfId="189"/>
    <cellStyle name="_Книга7_Nsi_139 2 2" xfId="2383"/>
    <cellStyle name="_Книга7_Nsi_139 2 2 2" xfId="6154"/>
    <cellStyle name="_Книга7_Nsi_139 2 3" xfId="2384"/>
    <cellStyle name="_Книга7_Nsi_139 2 3 2" xfId="6155"/>
    <cellStyle name="_Книга7_Nsi_139 2 4" xfId="4128"/>
    <cellStyle name="_Книга7_Nsi_139 2_4П" xfId="2385"/>
    <cellStyle name="_Книга7_Nsi_139 2_4П 2" xfId="2386"/>
    <cellStyle name="_Книга7_Nsi_139 2_4П 2 2" xfId="6157"/>
    <cellStyle name="_Книга7_Nsi_139 2_4П 3" xfId="6156"/>
    <cellStyle name="_Книга7_Nsi_139 3" xfId="2387"/>
    <cellStyle name="_Книга7_Nsi_139 3 2" xfId="6158"/>
    <cellStyle name="_Книга7_Nsi_139 4" xfId="4127"/>
    <cellStyle name="_Книга7_Nsi_139 5" xfId="5670"/>
    <cellStyle name="_Книга7_Nsi_140" xfId="190"/>
    <cellStyle name="_Книга7_Nsi_140 2" xfId="191"/>
    <cellStyle name="_Книга7_Nsi_140 2 2" xfId="2388"/>
    <cellStyle name="_Книга7_Nsi_140 2 2 2" xfId="6159"/>
    <cellStyle name="_Книга7_Nsi_140 2 3" xfId="2389"/>
    <cellStyle name="_Книга7_Nsi_140 2 3 2" xfId="6160"/>
    <cellStyle name="_Книга7_Nsi_140 2 4" xfId="4130"/>
    <cellStyle name="_Книга7_Nsi_140 2_4П" xfId="2390"/>
    <cellStyle name="_Книга7_Nsi_140 2_4П 2" xfId="2391"/>
    <cellStyle name="_Книга7_Nsi_140 2_4П 2 2" xfId="6162"/>
    <cellStyle name="_Книга7_Nsi_140 2_4П 3" xfId="6161"/>
    <cellStyle name="_Книга7_Nsi_140 3" xfId="2392"/>
    <cellStyle name="_Книга7_Nsi_140 3 2" xfId="6163"/>
    <cellStyle name="_Книга7_Nsi_140 4" xfId="4129"/>
    <cellStyle name="_Книга7_Nsi_140 5" xfId="5669"/>
    <cellStyle name="_Книга7_Nsi_140(Зах)" xfId="192"/>
    <cellStyle name="_Книга7_Nsi_140(Зах) 2" xfId="193"/>
    <cellStyle name="_Книга7_Nsi_140(Зах) 2 2" xfId="2393"/>
    <cellStyle name="_Книга7_Nsi_140(Зах) 2 2 2" xfId="6164"/>
    <cellStyle name="_Книга7_Nsi_140(Зах) 2 3" xfId="2394"/>
    <cellStyle name="_Книга7_Nsi_140(Зах) 2 3 2" xfId="6165"/>
    <cellStyle name="_Книга7_Nsi_140(Зах) 2 4" xfId="4132"/>
    <cellStyle name="_Книга7_Nsi_140(Зах) 2_4П" xfId="2395"/>
    <cellStyle name="_Книга7_Nsi_140(Зах) 2_4П 2" xfId="2396"/>
    <cellStyle name="_Книга7_Nsi_140(Зах) 2_4П 2 2" xfId="6167"/>
    <cellStyle name="_Книга7_Nsi_140(Зах) 2_4П 3" xfId="6166"/>
    <cellStyle name="_Книга7_Nsi_140(Зах) 3" xfId="2397"/>
    <cellStyle name="_Книга7_Nsi_140(Зах) 3 2" xfId="6168"/>
    <cellStyle name="_Книга7_Nsi_140(Зах) 4" xfId="4131"/>
    <cellStyle name="_Книга7_Nsi_140(Зах) 5" xfId="5668"/>
    <cellStyle name="_Книга7_Nsi_140_mod" xfId="194"/>
    <cellStyle name="_Книга7_Nsi_140_mod 2" xfId="195"/>
    <cellStyle name="_Книга7_Nsi_140_mod 2 2" xfId="2398"/>
    <cellStyle name="_Книга7_Nsi_140_mod 2 2 2" xfId="6169"/>
    <cellStyle name="_Книга7_Nsi_140_mod 2 3" xfId="2399"/>
    <cellStyle name="_Книга7_Nsi_140_mod 2 3 2" xfId="6170"/>
    <cellStyle name="_Книга7_Nsi_140_mod 2 4" xfId="4134"/>
    <cellStyle name="_Книга7_Nsi_140_mod 2_4П" xfId="2400"/>
    <cellStyle name="_Книга7_Nsi_140_mod 2_4П 2" xfId="2401"/>
    <cellStyle name="_Книга7_Nsi_140_mod 2_4П 2 2" xfId="6172"/>
    <cellStyle name="_Книга7_Nsi_140_mod 2_4П 3" xfId="6171"/>
    <cellStyle name="_Книга7_Nsi_140_mod 3" xfId="2402"/>
    <cellStyle name="_Книга7_Nsi_140_mod 3 2" xfId="6173"/>
    <cellStyle name="_Книга7_Nsi_140_mod 4" xfId="4133"/>
    <cellStyle name="_Книга7_Nsi_140_mod 5" xfId="5667"/>
    <cellStyle name="_Книга7_Summary" xfId="196"/>
    <cellStyle name="_Книга7_Summary 2" xfId="197"/>
    <cellStyle name="_Книга7_Summary 2 2" xfId="2403"/>
    <cellStyle name="_Книга7_Summary 2 2 2" xfId="6174"/>
    <cellStyle name="_Книга7_Summary 2 3" xfId="2404"/>
    <cellStyle name="_Книга7_Summary 2 3 2" xfId="6175"/>
    <cellStyle name="_Книга7_Summary 2 4" xfId="4136"/>
    <cellStyle name="_Книга7_Summary 2_4П" xfId="2405"/>
    <cellStyle name="_Книга7_Summary 2_4П 2" xfId="2406"/>
    <cellStyle name="_Книга7_Summary 2_4П 2 2" xfId="6177"/>
    <cellStyle name="_Книга7_Summary 2_4П 3" xfId="6176"/>
    <cellStyle name="_Книга7_Summary 3" xfId="2407"/>
    <cellStyle name="_Книга7_Summary 3 2" xfId="6178"/>
    <cellStyle name="_Книга7_Summary 4" xfId="4135"/>
    <cellStyle name="_Книга7_Summary 5" xfId="5666"/>
    <cellStyle name="_Книга7_Tax_form_1кв_3" xfId="198"/>
    <cellStyle name="_Книга7_Tax_form_1кв_3 2" xfId="199"/>
    <cellStyle name="_Книга7_Tax_form_1кв_3 2 2" xfId="2408"/>
    <cellStyle name="_Книга7_Tax_form_1кв_3 2 2 2" xfId="6179"/>
    <cellStyle name="_Книга7_Tax_form_1кв_3 2 3" xfId="2409"/>
    <cellStyle name="_Книга7_Tax_form_1кв_3 2 3 2" xfId="6180"/>
    <cellStyle name="_Книга7_Tax_form_1кв_3 2 4" xfId="4138"/>
    <cellStyle name="_Книга7_Tax_form_1кв_3 2_4П" xfId="2410"/>
    <cellStyle name="_Книга7_Tax_form_1кв_3 2_4П 2" xfId="2411"/>
    <cellStyle name="_Книга7_Tax_form_1кв_3 2_4П 2 2" xfId="6182"/>
    <cellStyle name="_Книга7_Tax_form_1кв_3 2_4П 3" xfId="6181"/>
    <cellStyle name="_Книга7_Tax_form_1кв_3 3" xfId="2412"/>
    <cellStyle name="_Книга7_Tax_form_1кв_3 3 2" xfId="6183"/>
    <cellStyle name="_Книга7_Tax_form_1кв_3 4" xfId="4137"/>
    <cellStyle name="_Книга7_Tax_form_1кв_3 5" xfId="5665"/>
    <cellStyle name="_Книга7_БКЭ" xfId="200"/>
    <cellStyle name="_Книга7_БКЭ 2" xfId="201"/>
    <cellStyle name="_Книга7_БКЭ 2 2" xfId="2413"/>
    <cellStyle name="_Книга7_БКЭ 2 2 2" xfId="6184"/>
    <cellStyle name="_Книга7_БКЭ 2 3" xfId="2414"/>
    <cellStyle name="_Книга7_БКЭ 2 3 2" xfId="6185"/>
    <cellStyle name="_Книга7_БКЭ 2 4" xfId="4140"/>
    <cellStyle name="_Книга7_БКЭ 2_4П" xfId="2415"/>
    <cellStyle name="_Книга7_БКЭ 2_4П 2" xfId="2416"/>
    <cellStyle name="_Книга7_БКЭ 2_4П 2 2" xfId="6187"/>
    <cellStyle name="_Книга7_БКЭ 2_4П 3" xfId="6186"/>
    <cellStyle name="_Книга7_БКЭ 3" xfId="2417"/>
    <cellStyle name="_Книга7_БКЭ 3 2" xfId="6188"/>
    <cellStyle name="_Книга7_БКЭ 4" xfId="4139"/>
    <cellStyle name="_Книга7_БКЭ 5" xfId="7476"/>
    <cellStyle name="_командировоч. реализация" xfId="202"/>
    <cellStyle name="_командировоч. реализация 2" xfId="2418"/>
    <cellStyle name="_командировоч. реализация 2 2" xfId="6189"/>
    <cellStyle name="_командировоч. реализация 3" xfId="4141"/>
    <cellStyle name="_командировочные (производство) от айг" xfId="203"/>
    <cellStyle name="_командировочные (производство) от айг 2" xfId="2419"/>
    <cellStyle name="_командировочные (производство) от айг 2 2" xfId="6190"/>
    <cellStyle name="_командировочные (производство) от айг 3" xfId="4142"/>
    <cellStyle name="_командировочные АУП" xfId="204"/>
    <cellStyle name="_командировочные АУП 2" xfId="2420"/>
    <cellStyle name="_командировочные АУП 2 2" xfId="6191"/>
    <cellStyle name="_командировочные АУП 3" xfId="4143"/>
    <cellStyle name="_Копия 2011-2015ггг (2)" xfId="205"/>
    <cellStyle name="_Копия 2011-2015ггг (2) 2" xfId="2421"/>
    <cellStyle name="_Копия 2011-2015ггг (2) 2 2" xfId="6192"/>
    <cellStyle name="_Копия 2011-2015ггг (2) 3" xfId="4144"/>
    <cellStyle name="_Копия 2011-2015ггг статья 02.00" xfId="206"/>
    <cellStyle name="_Копия 2011-2015ггг статья 02.00 2" xfId="2422"/>
    <cellStyle name="_Копия 2011-2015ггг статья 02.00 2 2" xfId="6193"/>
    <cellStyle name="_Копия 2011-2015ггг статья 02.00 3" xfId="4145"/>
    <cellStyle name="_Копия Интернет на 2010 год" xfId="207"/>
    <cellStyle name="_Копия Интернет на 2010 год 2" xfId="2423"/>
    <cellStyle name="_Копия Интернет на 2010 год 2 2" xfId="6194"/>
    <cellStyle name="_Копия Интернет на 2010 год 3" xfId="4146"/>
    <cellStyle name="_Копия Приложения к формам отчетов" xfId="208"/>
    <cellStyle name="_Копия Приложения к формам отчетов 2" xfId="2424"/>
    <cellStyle name="_Копия Приложения к формам отчетов 2 2" xfId="6195"/>
    <cellStyle name="_Копия Приложения к формам отчетов 3" xfId="4147"/>
    <cellStyle name="_Копия Приложения к формам отчетов_4П" xfId="2425"/>
    <cellStyle name="_Копия Приложения к формам отчетов_4П 2" xfId="2426"/>
    <cellStyle name="_Копия Приложения к формам отчетов_4П 2 2" xfId="6197"/>
    <cellStyle name="_Копия Приложения к формам отчетов_4П 3" xfId="6196"/>
    <cellStyle name="_корректировка затраты.1 по ТС" xfId="209"/>
    <cellStyle name="_корректировка затраты.1 по ТС 2" xfId="2427"/>
    <cellStyle name="_корректировка затраты.1 по ТС 2 2" xfId="6198"/>
    <cellStyle name="_корректировка затраты.1 по ТС 3" xfId="4148"/>
    <cellStyle name="_корректировка затраты.1 по ТС_4П" xfId="2428"/>
    <cellStyle name="_корректировка затраты.1 по ТС_4П 2" xfId="2429"/>
    <cellStyle name="_корректировка затраты.1 по ТС_4П 2 2" xfId="6200"/>
    <cellStyle name="_корректировка затраты.1 по ТС_4П 3" xfId="6199"/>
    <cellStyle name="_КЭШ 270810 оконч" xfId="210"/>
    <cellStyle name="_КЭШ 270810 оконч 2" xfId="2430"/>
    <cellStyle name="_КЭШ 270810 оконч 2 2" xfId="6201"/>
    <cellStyle name="_КЭШ 270810 оконч 3" xfId="4149"/>
    <cellStyle name="_лимит по рабочим" xfId="2431"/>
    <cellStyle name="_лимит по рабочим 2" xfId="6202"/>
    <cellStyle name="_Лимиты утв" xfId="211"/>
    <cellStyle name="_Лимиты утв 2" xfId="2432"/>
    <cellStyle name="_Лимиты утв 2 2" xfId="6203"/>
    <cellStyle name="_Лимиты утв 3" xfId="4150"/>
    <cellStyle name="_Лимиты утв_4П" xfId="2433"/>
    <cellStyle name="_Лимиты утв_4П 2" xfId="2434"/>
    <cellStyle name="_Лимиты утв_4П 2 2" xfId="6205"/>
    <cellStyle name="_Лимиты утв_4П 3" xfId="6204"/>
    <cellStyle name="_материалы на тех. обслуживание ВЛ, ПС на 2011-2013гг." xfId="212"/>
    <cellStyle name="_материалы на тех. обслуживание ВЛ, ПС на 2011-2013гг. 2" xfId="2435"/>
    <cellStyle name="_материалы на тех. обслуживание ВЛ, ПС на 2011-2013гг. 2 2" xfId="6206"/>
    <cellStyle name="_материалы на тех. обслуживание ВЛ, ПС на 2011-2013гг. 3" xfId="4151"/>
    <cellStyle name="_материалы на тех. обслуживание ВЛ, ПС на 2011-2013гг._4П" xfId="2436"/>
    <cellStyle name="_материалы на тех. обслуживание ВЛ, ПС на 2011-2013гг._4П 2" xfId="2437"/>
    <cellStyle name="_материалы на тех. обслуживание ВЛ, ПС на 2011-2013гг._4П 2 2" xfId="6208"/>
    <cellStyle name="_материалы на тех. обслуживание ВЛ, ПС на 2011-2013гг._4П 3" xfId="6207"/>
    <cellStyle name="_материалы на экспл. нужды" xfId="213"/>
    <cellStyle name="_материалы на экспл. нужды 2" xfId="2438"/>
    <cellStyle name="_материалы на экспл. нужды 2 2" xfId="6209"/>
    <cellStyle name="_материалы на экспл. нужды 3" xfId="4152"/>
    <cellStyle name="_мебель, оборудование инвентарь1207" xfId="214"/>
    <cellStyle name="_мебель, оборудование инвентарь1207 2" xfId="215"/>
    <cellStyle name="_мебель, оборудование инвентарь1207 2 2" xfId="2439"/>
    <cellStyle name="_мебель, оборудование инвентарь1207 2 2 2" xfId="6210"/>
    <cellStyle name="_мебель, оборудование инвентарь1207 2 3" xfId="2440"/>
    <cellStyle name="_мебель, оборудование инвентарь1207 2 3 2" xfId="6211"/>
    <cellStyle name="_мебель, оборудование инвентарь1207 2 4" xfId="4154"/>
    <cellStyle name="_мебель, оборудование инвентарь1207 2_4П" xfId="2441"/>
    <cellStyle name="_мебель, оборудование инвентарь1207 2_4П 2" xfId="2442"/>
    <cellStyle name="_мебель, оборудование инвентарь1207 2_4П 2 2" xfId="6213"/>
    <cellStyle name="_мебель, оборудование инвентарь1207 2_4П 3" xfId="6212"/>
    <cellStyle name="_мебель, оборудование инвентарь1207 3" xfId="2443"/>
    <cellStyle name="_мебель, оборудование инвентарь1207 3 2" xfId="6214"/>
    <cellStyle name="_мебель, оборудование инвентарь1207 4" xfId="4153"/>
    <cellStyle name="_мебель, оборудование инвентарь1207 5" xfId="7475"/>
    <cellStyle name="_МЕРЕКЕ Приложения 4-8 к правилам бюджета 23.08+++" xfId="216"/>
    <cellStyle name="_МЕРЕКЕ Приложения 4-8 к правилам бюджета 23.08+++ 2" xfId="2444"/>
    <cellStyle name="_МЕРЕКЕ Приложения 4-8 к правилам бюджета 23.08+++ 2 2" xfId="6215"/>
    <cellStyle name="_МЕРЕКЕ Приложения 4-8 к правилам бюджета 23.08+++ 3" xfId="4155"/>
    <cellStyle name="_МЕРЕКЕ Приложения 4-8 к правилам бюджета 23.08+++_4П" xfId="2445"/>
    <cellStyle name="_МЕРЕКЕ Приложения 4-8 к правилам бюджета 23.08+++_4П 2" xfId="2446"/>
    <cellStyle name="_МЕРЕКЕ Приложения 4-8 к правилам бюджета 23.08+++_4П 2 2" xfId="6217"/>
    <cellStyle name="_МЕРЕКЕ Приложения 4-8 к правилам бюджета 23.08+++_4П 3" xfId="6216"/>
    <cellStyle name="_мер-тия по сниж-нию затрат КТЖ по 4 кв-лу 2008" xfId="217"/>
    <cellStyle name="_мер-тия по сниж-нию затрат КТЖ по 4 кв-лу 2008 2" xfId="2447"/>
    <cellStyle name="_мер-тия по сниж-нию затрат КТЖ по 4 кв-лу 2008 2 2" xfId="6218"/>
    <cellStyle name="_мер-тия по сниж-нию затрат КТЖ по 4 кв-лу 2008 3" xfId="4156"/>
    <cellStyle name="_Модель - вариант 11.03.09 Дархан" xfId="218"/>
    <cellStyle name="_Модель - вариант 11.03.09 Дархан 2" xfId="219"/>
    <cellStyle name="_Модель - вариант 11.03.09 Дархан 2 2" xfId="2448"/>
    <cellStyle name="_Модель - вариант 11.03.09 Дархан 2 2 2" xfId="6219"/>
    <cellStyle name="_Модель - вариант 11.03.09 Дархан 2 3" xfId="2449"/>
    <cellStyle name="_Модель - вариант 11.03.09 Дархан 2 3 2" xfId="6220"/>
    <cellStyle name="_Модель - вариант 11.03.09 Дархан 2 4" xfId="4158"/>
    <cellStyle name="_Модель - вариант 11.03.09 Дархан 2_4П" xfId="2450"/>
    <cellStyle name="_Модель - вариант 11.03.09 Дархан 2_4П 2" xfId="2451"/>
    <cellStyle name="_Модель - вариант 11.03.09 Дархан 2_4П 2 2" xfId="6222"/>
    <cellStyle name="_Модель - вариант 11.03.09 Дархан 2_4П 3" xfId="6221"/>
    <cellStyle name="_Модель - вариант 11.03.09 Дархан 3" xfId="2452"/>
    <cellStyle name="_Модель - вариант 11.03.09 Дархан 3 2" xfId="6223"/>
    <cellStyle name="_Модель - вариант 11.03.09 Дархан 4" xfId="4157"/>
    <cellStyle name="_Модель - вариант 11.03.09 Дархан 5" xfId="7474"/>
    <cellStyle name="_Модель - вариант 11.03.09 Дархан_4П" xfId="2453"/>
    <cellStyle name="_Модель - вариант 11.03.09 Дархан_4П 2" xfId="2454"/>
    <cellStyle name="_Модель - вариант 11.03.09 Дархан_4П 2 2" xfId="6225"/>
    <cellStyle name="_Модель - вариант 11.03.09 Дархан_4П 3" xfId="6224"/>
    <cellStyle name="_на 401 млн." xfId="220"/>
    <cellStyle name="_на 401 млн. 2" xfId="2455"/>
    <cellStyle name="_на 401 млн. 2 2" xfId="6226"/>
    <cellStyle name="_на 401 млн. 3" xfId="4159"/>
    <cellStyle name="_НЗП на 2003г." xfId="221"/>
    <cellStyle name="_НЗП на 2003г. 2" xfId="222"/>
    <cellStyle name="_НЗП на 2003г. 2 2" xfId="2456"/>
    <cellStyle name="_НЗП на 2003г. 2 2 2" xfId="6227"/>
    <cellStyle name="_НЗП на 2003г. 2 3" xfId="2457"/>
    <cellStyle name="_НЗП на 2003г. 2 3 2" xfId="6228"/>
    <cellStyle name="_НЗП на 2003г. 2 4" xfId="4161"/>
    <cellStyle name="_НЗП на 2003г. 2_4П" xfId="2458"/>
    <cellStyle name="_НЗП на 2003г. 2_4П 2" xfId="2459"/>
    <cellStyle name="_НЗП на 2003г. 2_4П 2 2" xfId="6230"/>
    <cellStyle name="_НЗП на 2003г. 2_4П 3" xfId="6229"/>
    <cellStyle name="_НЗП на 2003г. 3" xfId="2460"/>
    <cellStyle name="_НЗП на 2003г. 3 2" xfId="6231"/>
    <cellStyle name="_НЗП на 2003г. 4" xfId="4160"/>
    <cellStyle name="_НЗП на 2003г. 5" xfId="7473"/>
    <cellStyle name="_НЗП на 2003г._4П" xfId="2461"/>
    <cellStyle name="_НЗП на 2003г._4П 2" xfId="2462"/>
    <cellStyle name="_НЗП на 2003г._4П 2 2" xfId="6233"/>
    <cellStyle name="_НЗП на 2003г._4П 3" xfId="6232"/>
    <cellStyle name="_НМА 2011-2015" xfId="223"/>
    <cellStyle name="_НМА 2011-2015 2" xfId="2463"/>
    <cellStyle name="_НМА 2011-2015 2 2" xfId="6234"/>
    <cellStyle name="_НМА 2011-2015 3" xfId="4162"/>
    <cellStyle name="_НСФО 01.02.10" xfId="224"/>
    <cellStyle name="_НСФО 01.02.10 2" xfId="2464"/>
    <cellStyle name="_НСФО 01.02.10 2 2" xfId="6235"/>
    <cellStyle name="_НСФО 01.02.10 3" xfId="4163"/>
    <cellStyle name="_НСФО 01.10.08 ok (1)" xfId="225"/>
    <cellStyle name="_НСФО 01.10.08 ok (1) 2" xfId="4164"/>
    <cellStyle name="_ОБЪЕМЫ" xfId="226"/>
    <cellStyle name="_ОБЪЕМЫ 2" xfId="2465"/>
    <cellStyle name="_ОБЪЕМЫ 2 2" xfId="6236"/>
    <cellStyle name="_ОБЪЕМЫ 3" xfId="4165"/>
    <cellStyle name="_ОБЪЕМЫ_4П" xfId="2466"/>
    <cellStyle name="_ОБЪЕМЫ_4П 2" xfId="2467"/>
    <cellStyle name="_ОБЪЕМЫ_4П 2 2" xfId="6238"/>
    <cellStyle name="_ОБЪЕМЫ_4П 3" xfId="6237"/>
    <cellStyle name="_ОТЧЕТ для ДКФ    06 04 05  (6)" xfId="227"/>
    <cellStyle name="_ОТЧЕТ для ДКФ    06 04 05  (6) 2" xfId="228"/>
    <cellStyle name="_ОТЧЕТ для ДКФ    06 04 05  (6) 2 2" xfId="2468"/>
    <cellStyle name="_ОТЧЕТ для ДКФ    06 04 05  (6) 2 2 2" xfId="6239"/>
    <cellStyle name="_ОТЧЕТ для ДКФ    06 04 05  (6) 2 3" xfId="2469"/>
    <cellStyle name="_ОТЧЕТ для ДКФ    06 04 05  (6) 2 3 2" xfId="6240"/>
    <cellStyle name="_ОТЧЕТ для ДКФ    06 04 05  (6) 2 4" xfId="4167"/>
    <cellStyle name="_ОТЧЕТ для ДКФ    06 04 05  (6) 2_4П" xfId="2470"/>
    <cellStyle name="_ОТЧЕТ для ДКФ    06 04 05  (6) 2_4П 2" xfId="2471"/>
    <cellStyle name="_ОТЧЕТ для ДКФ    06 04 05  (6) 2_4П 2 2" xfId="6242"/>
    <cellStyle name="_ОТЧЕТ для ДКФ    06 04 05  (6) 2_4П 3" xfId="6241"/>
    <cellStyle name="_ОТЧЕТ для ДКФ    06 04 05  (6) 3" xfId="2472"/>
    <cellStyle name="_ОТЧЕТ для ДКФ    06 04 05  (6) 3 2" xfId="6243"/>
    <cellStyle name="_ОТЧЕТ для ДКФ    06 04 05  (6) 4" xfId="4166"/>
    <cellStyle name="_ОТЧЕТ для ДКФ    06 04 05  (6) 5" xfId="7472"/>
    <cellStyle name="_ОТЧЕТ ЗА 2006г К ЗАЩИТЕ " xfId="229"/>
    <cellStyle name="_ОТЧЕТ ЗА 2006г К ЗАЩИТЕ  2" xfId="230"/>
    <cellStyle name="_ОТЧЕТ ЗА 2006г К ЗАЩИТЕ  2 2" xfId="2473"/>
    <cellStyle name="_ОТЧЕТ ЗА 2006г К ЗАЩИТЕ  2 2 2" xfId="6244"/>
    <cellStyle name="_ОТЧЕТ ЗА 2006г К ЗАЩИТЕ  2 3" xfId="2474"/>
    <cellStyle name="_ОТЧЕТ ЗА 2006г К ЗАЩИТЕ  2 3 2" xfId="6245"/>
    <cellStyle name="_ОТЧЕТ ЗА 2006г К ЗАЩИТЕ  2 4" xfId="4169"/>
    <cellStyle name="_ОТЧЕТ ЗА 2006г К ЗАЩИТЕ  2_4П" xfId="2475"/>
    <cellStyle name="_ОТЧЕТ ЗА 2006г К ЗАЩИТЕ  2_4П 2" xfId="2476"/>
    <cellStyle name="_ОТЧЕТ ЗА 2006г К ЗАЩИТЕ  2_4П 2 2" xfId="6247"/>
    <cellStyle name="_ОТЧЕТ ЗА 2006г К ЗАЩИТЕ  2_4П 3" xfId="6246"/>
    <cellStyle name="_ОТЧЕТ ЗА 2006г К ЗАЩИТЕ  3" xfId="2477"/>
    <cellStyle name="_ОТЧЕТ ЗА 2006г К ЗАЩИТЕ  3 2" xfId="6248"/>
    <cellStyle name="_ОТЧЕТ ЗА 2006г К ЗАЩИТЕ  4" xfId="4168"/>
    <cellStyle name="_ОТЧЕТ ЗА 2006г К ЗАЩИТЕ  5" xfId="5663"/>
    <cellStyle name="_ОТЧЕТ ЗА 2006г К ЗАЩИТЕ _4П" xfId="2478"/>
    <cellStyle name="_ОТЧЕТ ЗА 2006г К ЗАЩИТЕ _4П 2" xfId="2479"/>
    <cellStyle name="_ОТЧЕТ ЗА 2006г К ЗАЩИТЕ _4П 2 2" xfId="6250"/>
    <cellStyle name="_ОТЧЕТ ЗА 2006г К ЗАЩИТЕ _4П 3" xfId="6249"/>
    <cellStyle name="_ОТЭ" xfId="2480"/>
    <cellStyle name="_ОТЭ 2" xfId="6251"/>
    <cellStyle name="_Перевод в функц. вал. доллар 2 этап за 2006 год" xfId="2481"/>
    <cellStyle name="_Перевод в функц. вал. доллар 2 этап за 2006 год 2" xfId="6252"/>
    <cellStyle name="_Периодика" xfId="231"/>
    <cellStyle name="_Периодика 2" xfId="2482"/>
    <cellStyle name="_Периодика 2 2" xfId="6253"/>
    <cellStyle name="_Периодика 3" xfId="4170"/>
    <cellStyle name="_План развития ПТС на 2005-2010 (связи станционной части)" xfId="232"/>
    <cellStyle name="_План развития ПТС на 2005-2010 (связи станционной части) 2" xfId="233"/>
    <cellStyle name="_План развития ПТС на 2005-2010 (связи станционной части) 2 2" xfId="2483"/>
    <cellStyle name="_План развития ПТС на 2005-2010 (связи станционной части) 2 2 2" xfId="6254"/>
    <cellStyle name="_План развития ПТС на 2005-2010 (связи станционной части) 2 3" xfId="2484"/>
    <cellStyle name="_План развития ПТС на 2005-2010 (связи станционной части) 2 3 2" xfId="6255"/>
    <cellStyle name="_План развития ПТС на 2005-2010 (связи станционной части) 2 4" xfId="4172"/>
    <cellStyle name="_План развития ПТС на 2005-2010 (связи станционной части) 2_4П" xfId="2485"/>
    <cellStyle name="_План развития ПТС на 2005-2010 (связи станционной части) 2_4П 2" xfId="2486"/>
    <cellStyle name="_План развития ПТС на 2005-2010 (связи станционной части) 2_4П 2 2" xfId="6257"/>
    <cellStyle name="_План развития ПТС на 2005-2010 (связи станционной части) 2_4П 3" xfId="6256"/>
    <cellStyle name="_План развития ПТС на 2005-2010 (связи станционной части) 3" xfId="2487"/>
    <cellStyle name="_План развития ПТС на 2005-2010 (связи станционной части) 3 2" xfId="6258"/>
    <cellStyle name="_План развития ПТС на 2005-2010 (связи станционной части) 4" xfId="4171"/>
    <cellStyle name="_План развития ПТС на 2005-2010 (связи станционной части) 5" xfId="7471"/>
    <cellStyle name="_ПЛАН-БЮДЖЕТ годовое потр.2009-2013г.от 28.07.08г." xfId="234"/>
    <cellStyle name="_ПЛАН-БЮДЖЕТ годовое потр.2009-2013г.от 28.07.08г. 2" xfId="2488"/>
    <cellStyle name="_ПЛАН-БЮДЖЕТ годовое потр.2009-2013г.от 28.07.08г. 2 2" xfId="6259"/>
    <cellStyle name="_ПЛАН-БЮДЖЕТ годовое потр.2009-2013г.от 28.07.08г. 3" xfId="4173"/>
    <cellStyle name="_ПЛАН-БЮДЖЕТ годовое потр.2009г.измененный  от Тансулу апа" xfId="235"/>
    <cellStyle name="_ПЛАН-БЮДЖЕТ годовое потр.2009г.измененный  от Тансулу апа 2" xfId="2489"/>
    <cellStyle name="_ПЛАН-БЮДЖЕТ годовое потр.2009г.измененный  от Тансулу апа 2 2" xfId="6260"/>
    <cellStyle name="_ПЛАН-БЮДЖЕТ годовое потр.2009г.измененный  от Тансулу апа 3" xfId="4174"/>
    <cellStyle name="_Платежный бюджет БП_2006." xfId="2490"/>
    <cellStyle name="_Платежный бюджет БП_2006. 2" xfId="6261"/>
    <cellStyle name="_потери,подготовка кадров,ГСМ" xfId="236"/>
    <cellStyle name="_потери,подготовка кадров,ГСМ 2" xfId="2491"/>
    <cellStyle name="_потери,подготовка кадров,ГСМ 2 2" xfId="6262"/>
    <cellStyle name="_потери,подготовка кадров,ГСМ 3" xfId="4175"/>
    <cellStyle name="_Потоки Энергии с ОБЪЕМАМИ" xfId="2492"/>
    <cellStyle name="_Потоки Энергии с ОБЪЕМАМИ 2" xfId="2493"/>
    <cellStyle name="_Потоки Энергии с ОБЪЕМАМИ 2 2" xfId="6264"/>
    <cellStyle name="_Потоки Энергии с ОБЪЕМАМИ 3" xfId="6263"/>
    <cellStyle name="_Потоки Энергии с ОБЪЕМАМИ_4П" xfId="2494"/>
    <cellStyle name="_Потоки Энергии с ОБЪЕМАМИ_4П 2" xfId="2495"/>
    <cellStyle name="_Потоки Энергии с ОБЪЕМАМИ_4П 2 2" xfId="6266"/>
    <cellStyle name="_Потоки Энергии с ОБЪЕМАМИ_4П 3" xfId="6265"/>
    <cellStyle name="_почта реализ" xfId="237"/>
    <cellStyle name="_почта реализ 2" xfId="2496"/>
    <cellStyle name="_почта реализ 2 2" xfId="6267"/>
    <cellStyle name="_почта реализ 3" xfId="4176"/>
    <cellStyle name="_представительские" xfId="238"/>
    <cellStyle name="_представительские 2" xfId="2497"/>
    <cellStyle name="_представительские 2 2" xfId="6268"/>
    <cellStyle name="_представительские 3" xfId="4177"/>
    <cellStyle name="_Презентация Самрук" xfId="239"/>
    <cellStyle name="_Презентация Самрук 2" xfId="2498"/>
    <cellStyle name="_Презентация Самрук 2 2" xfId="6269"/>
    <cellStyle name="_Презентация Самрук 3" xfId="4178"/>
    <cellStyle name="_Прилож - ООО  ЗН" xfId="2499"/>
    <cellStyle name="_Прилож - ООО  ЗН 2" xfId="6270"/>
    <cellStyle name="_Прилож 1 ОАО Сибнефть - Ноябрьскнефтегаз от 14.06" xfId="2500"/>
    <cellStyle name="_Прилож 1 ОАО Сибнефть - Ноябрьскнефтегаз от 14.06 2" xfId="6271"/>
    <cellStyle name="_Приложение к Стратегии изм." xfId="240"/>
    <cellStyle name="_Приложение к Стратегии изм. 2" xfId="2501"/>
    <cellStyle name="_Приложение к Стратегии изм. 2 2" xfId="6272"/>
    <cellStyle name="_Приложение к Стратегии изм. 3" xfId="2502"/>
    <cellStyle name="_Приложение к Стратегии изм. 3 2" xfId="6273"/>
    <cellStyle name="_Приложение к Стратегии изм. 4" xfId="4179"/>
    <cellStyle name="_Приложение к Стратегии изм._4П" xfId="2503"/>
    <cellStyle name="_Приложение к Стратегии изм._4П 2" xfId="2504"/>
    <cellStyle name="_Приложение к Стратегии изм._4П 2 2" xfId="6275"/>
    <cellStyle name="_Приложение к Стратегии изм._4П 3" xfId="6274"/>
    <cellStyle name="_Программа на 2005г по направлениям -  от 10 06 05" xfId="2505"/>
    <cellStyle name="_Программа на 2005г по направлениям -  от 10 06 05 2" xfId="6276"/>
    <cellStyle name="_проект ТС на 2009г (version 1)" xfId="241"/>
    <cellStyle name="_проект ТС на 2009г (version 1) 2" xfId="2506"/>
    <cellStyle name="_проект ТС на 2009г (version 1) 2 2" xfId="6277"/>
    <cellStyle name="_проект ТС на 2009г (version 1) 3" xfId="4180"/>
    <cellStyle name="_проект ТС_2012_2015гг для бюджета" xfId="242"/>
    <cellStyle name="_проект ТС_2012_2015гг для бюджета (2)" xfId="243"/>
    <cellStyle name="_проект ТС_2012_2015гг для бюджета (2) 2" xfId="2507"/>
    <cellStyle name="_проект ТС_2012_2015гг для бюджета (2) 2 2" xfId="6278"/>
    <cellStyle name="_проект ТС_2012_2015гг для бюджета (2) 3" xfId="4182"/>
    <cellStyle name="_проект ТС_2012_2015гг для бюджета 2" xfId="2508"/>
    <cellStyle name="_проект ТС_2012_2015гг для бюджета 2 2" xfId="6279"/>
    <cellStyle name="_проект ТС_2012_2015гг для бюджета 3" xfId="4181"/>
    <cellStyle name="_проект ТС_2012_2015гг для бюджета 4" xfId="7470"/>
    <cellStyle name="_произв.цели - приложение к СНР_айгерим_09.11" xfId="244"/>
    <cellStyle name="_произв.цели - приложение к СНР_айгерим_09.11 2" xfId="245"/>
    <cellStyle name="_произв.цели - приложение к СНР_айгерим_09.11 2 2" xfId="2509"/>
    <cellStyle name="_произв.цели - приложение к СНР_айгерим_09.11 2 2 2" xfId="6280"/>
    <cellStyle name="_произв.цели - приложение к СНР_айгерим_09.11 2 3" xfId="2510"/>
    <cellStyle name="_произв.цели - приложение к СНР_айгерим_09.11 2 3 2" xfId="6281"/>
    <cellStyle name="_произв.цели - приложение к СНР_айгерим_09.11 2 4" xfId="4184"/>
    <cellStyle name="_произв.цели - приложение к СНР_айгерим_09.11 2_4П" xfId="2511"/>
    <cellStyle name="_произв.цели - приложение к СНР_айгерим_09.11 2_4П 2" xfId="2512"/>
    <cellStyle name="_произв.цели - приложение к СНР_айгерим_09.11 2_4П 2 2" xfId="6283"/>
    <cellStyle name="_произв.цели - приложение к СНР_айгерим_09.11 2_4П 3" xfId="6282"/>
    <cellStyle name="_произв.цели - приложение к СНР_айгерим_09.11 3" xfId="2513"/>
    <cellStyle name="_произв.цели - приложение к СНР_айгерим_09.11 3 2" xfId="6284"/>
    <cellStyle name="_произв.цели - приложение к СНР_айгерим_09.11 4" xfId="4183"/>
    <cellStyle name="_произв.цели - приложение к СНР_айгерим_09.11 5" xfId="5662"/>
    <cellStyle name="_Рабочая таблица баланс2кв2008А" xfId="246"/>
    <cellStyle name="_Рабочая таблица баланс2кв2008А 2" xfId="2514"/>
    <cellStyle name="_Рабочая таблица баланс2кв2008А 2 2" xfId="6285"/>
    <cellStyle name="_Рабочая таблица баланс2кв2008А 3" xfId="4185"/>
    <cellStyle name="_Рабочие файлы к бюджету 2011-2015гг на 260810 " xfId="247"/>
    <cellStyle name="_Рабочие файлы к бюджету 2011-2015гг на 260810  2" xfId="2515"/>
    <cellStyle name="_Рабочие файлы к бюджету 2011-2015гг на 260810  2 2" xfId="6286"/>
    <cellStyle name="_Рабочие файлы к бюджету 2011-2015гг на 260810  3" xfId="4186"/>
    <cellStyle name="_Рабочие файлы к бюджету 2011-2015гг на 260810 _4П" xfId="2516"/>
    <cellStyle name="_Рабочие файлы к бюджету 2011-2015гг на 260810 _4П 2" xfId="2517"/>
    <cellStyle name="_Рабочие файлы к бюджету 2011-2015гг на 260810 _4П 2 2" xfId="6288"/>
    <cellStyle name="_Рабочие файлы к бюджету 2011-2015гг на 260810 _4П 3" xfId="6287"/>
    <cellStyle name="_расх. на финанс" xfId="248"/>
    <cellStyle name="_расх. на финанс 2" xfId="2518"/>
    <cellStyle name="_расх. на финанс 2 2" xfId="6289"/>
    <cellStyle name="_расх. на финанс 3" xfId="4187"/>
    <cellStyle name="_расх. на финанс_4П" xfId="2519"/>
    <cellStyle name="_расх. на финанс_4П 2" xfId="2520"/>
    <cellStyle name="_расх. на финанс_4П 2 2" xfId="6291"/>
    <cellStyle name="_расх. на финанс_4П 3" xfId="6290"/>
    <cellStyle name="_Расходы за счет прибыли за 2010 год" xfId="249"/>
    <cellStyle name="_Расходы за счет прибыли за 2010 год 2" xfId="2521"/>
    <cellStyle name="_Расходы за счет прибыли за 2010 год 2 2" xfId="6292"/>
    <cellStyle name="_Расходы за счет прибыли за 2010 год 3" xfId="4188"/>
    <cellStyle name="_Расходы за счет прибыли за 2010 год_4П" xfId="2522"/>
    <cellStyle name="_Расходы за счет прибыли за 2010 год_4П 2" xfId="2523"/>
    <cellStyle name="_Расходы за счет прибыли за 2010 год_4П 2 2" xfId="6294"/>
    <cellStyle name="_Расходы за счет прибыли за 2010 год_4П 3" xfId="6293"/>
    <cellStyle name="_Расчет для плана развития (2)" xfId="250"/>
    <cellStyle name="_Расчет для плана развития (2) 2" xfId="2524"/>
    <cellStyle name="_Расчет для плана развития (2) 2 2" xfId="6295"/>
    <cellStyle name="_Расчет для плана развития (2) 3" xfId="4189"/>
    <cellStyle name="_Расчет для плана развития (2)_4П" xfId="2525"/>
    <cellStyle name="_Расчет для плана развития (2)_4П 2" xfId="2526"/>
    <cellStyle name="_Расчет для плана развития (2)_4П 2 2" xfId="6297"/>
    <cellStyle name="_Расчет для плана развития (2)_4П 3" xfId="6296"/>
    <cellStyle name="_расчет доходов и вознагр на 2010 год." xfId="251"/>
    <cellStyle name="_расчет доходов и вознагр на 2010 год. 2" xfId="2527"/>
    <cellStyle name="_расчет доходов и вознагр на 2010 год. 2 2" xfId="6298"/>
    <cellStyle name="_расчет доходов и вознагр на 2010 год. 3" xfId="4190"/>
    <cellStyle name="_расчет доходов и вознагр на 2010 год._4П" xfId="2528"/>
    <cellStyle name="_расчет доходов и вознагр на 2010 год._4П 2" xfId="2529"/>
    <cellStyle name="_расчет доходов и вознагр на 2010 год._4П 2 2" xfId="6300"/>
    <cellStyle name="_расчет доходов и вознагр на 2010 год._4П 3" xfId="6299"/>
    <cellStyle name="_расчет на радиоч.ресурс" xfId="252"/>
    <cellStyle name="_расчет на радиоч.ресурс 2" xfId="2530"/>
    <cellStyle name="_расчет на радиоч.ресурс 2 2" xfId="6301"/>
    <cellStyle name="_расчет на радиоч.ресурс 3" xfId="4191"/>
    <cellStyle name="_Расчет себестоимости Аманегльдинского газа" xfId="253"/>
    <cellStyle name="_Расчет себестоимости Аманегльдинского газа 2" xfId="254"/>
    <cellStyle name="_Расчет себестоимости Аманегльдинского газа 2 2" xfId="2531"/>
    <cellStyle name="_Расчет себестоимости Аманегльдинского газа 2 2 2" xfId="6302"/>
    <cellStyle name="_Расчет себестоимости Аманегльдинского газа 2 3" xfId="2532"/>
    <cellStyle name="_Расчет себестоимости Аманегльдинского газа 2 3 2" xfId="6303"/>
    <cellStyle name="_Расчет себестоимости Аманегльдинского газа 2 4" xfId="4193"/>
    <cellStyle name="_Расчет себестоимости Аманегльдинского газа 2_4П" xfId="2533"/>
    <cellStyle name="_Расчет себестоимости Аманегльдинского газа 2_4П 2" xfId="2534"/>
    <cellStyle name="_Расчет себестоимости Аманегльдинского газа 2_4П 2 2" xfId="6305"/>
    <cellStyle name="_Расчет себестоимости Аманегльдинского газа 2_4П 3" xfId="6304"/>
    <cellStyle name="_Расчет себестоимости Аманегльдинского газа 3" xfId="2535"/>
    <cellStyle name="_Расчет себестоимости Аманегльдинского газа 3 2" xfId="6306"/>
    <cellStyle name="_Расчет себестоимости Аманегльдинского газа 4" xfId="4192"/>
    <cellStyle name="_Расчет себестоимости Аманегльдинского газа 5" xfId="5661"/>
    <cellStyle name="_расчет услуги почты" xfId="255"/>
    <cellStyle name="_расчет услуги почты 2" xfId="2536"/>
    <cellStyle name="_расчет услуги почты 2 2" xfId="6307"/>
    <cellStyle name="_расчет услуги почты 3" xfId="4194"/>
    <cellStyle name="_Расчеты и расшифровки затрат для АРЕМ 1.12" xfId="256"/>
    <cellStyle name="_Расчеты и расшифровки затрат для АРЕМ 1.12 2" xfId="2537"/>
    <cellStyle name="_Расчеты и расшифровки затрат для АРЕМ 1.12 2 2" xfId="6308"/>
    <cellStyle name="_Расчеты и расшифровки затрат для АРЕМ 1.12 3" xfId="4195"/>
    <cellStyle name="_Расчеты и расшифровки затрат для АРЕМ 1.12_4П" xfId="2538"/>
    <cellStyle name="_Расчеты и расшифровки затрат для АРЕМ 1.12_4П 2" xfId="2539"/>
    <cellStyle name="_Расчеты и расшифровки затрат для АРЕМ 1.12_4П 2 2" xfId="6310"/>
    <cellStyle name="_Расчеты и расшифровки затрат для АРЕМ 1.12_4П 3" xfId="6309"/>
    <cellStyle name="_расш. команд. реализ и произв." xfId="257"/>
    <cellStyle name="_расш. команд. реализ и произв. 2" xfId="2540"/>
    <cellStyle name="_расш. команд. реализ и произв. 2 2" xfId="6311"/>
    <cellStyle name="_расш. команд. реализ и произв. 3" xfId="4196"/>
    <cellStyle name="_расшифровка АУП на 2011-2015 годы" xfId="258"/>
    <cellStyle name="_расшифровка АУП на 2011-2015 годы 2" xfId="2541"/>
    <cellStyle name="_расшифровка АУП на 2011-2015 годы 2 2" xfId="6312"/>
    <cellStyle name="_расшифровка АУП на 2011-2015 годы 3" xfId="4197"/>
    <cellStyle name="_Расшифровка на 2009год и нов.4-8+++" xfId="259"/>
    <cellStyle name="_Расшифровка на 2009год и нов.4-8+++ 2" xfId="2542"/>
    <cellStyle name="_Расшифровка на 2009год и нов.4-8+++ 2 2" xfId="6313"/>
    <cellStyle name="_Расшифровка на 2009год и нов.4-8+++ 3" xfId="4198"/>
    <cellStyle name="_Расшифровка на 2009год и нов.4-8+++_4П" xfId="2543"/>
    <cellStyle name="_Расшифровка на 2009год и нов.4-8+++_4П 2" xfId="2544"/>
    <cellStyle name="_Расшифровка на 2009год и нов.4-8+++_4П 2 2" xfId="6315"/>
    <cellStyle name="_Расшифровка на 2009год и нов.4-8+++_4П 3" xfId="6314"/>
    <cellStyle name="_Расшифровка пр-во на 2011-2015 годы" xfId="260"/>
    <cellStyle name="_Расшифровка пр-во на 2011-2015 годы 2" xfId="2545"/>
    <cellStyle name="_Расшифровка пр-во на 2011-2015 годы 2 2" xfId="6316"/>
    <cellStyle name="_Расшифровка пр-во на 2011-2015 годы 3" xfId="4199"/>
    <cellStyle name="_Расшифровка пр-во на 2011-2015 годы_4П" xfId="2546"/>
    <cellStyle name="_Расшифровка пр-во на 2011-2015 годы_4П 2" xfId="2547"/>
    <cellStyle name="_Расшифровка пр-во на 2011-2015 годы_4П 2 2" xfId="6318"/>
    <cellStyle name="_Расшифровка пр-во на 2011-2015 годы_4П 3" xfId="6317"/>
    <cellStyle name="_расшифровки  2009 г." xfId="261"/>
    <cellStyle name="_расшифровки  2009 г. 2" xfId="2548"/>
    <cellStyle name="_расшифровки  2009 г. 2 2" xfId="6319"/>
    <cellStyle name="_расшифровки  2009 г. 3" xfId="4200"/>
    <cellStyle name="_Расшифровки АУП" xfId="262"/>
    <cellStyle name="_Расшифровки АУП 2" xfId="2549"/>
    <cellStyle name="_Расшифровки АУП 2 2" xfId="6320"/>
    <cellStyle name="_Расшифровки АУП 3" xfId="4201"/>
    <cellStyle name="_Расшифровки АУП_4П" xfId="2550"/>
    <cellStyle name="_Расшифровки АУП_4П 2" xfId="2551"/>
    <cellStyle name="_Расшифровки АУП_4П 2 2" xfId="6322"/>
    <cellStyle name="_Расшифровки АУП_4П 3" xfId="6321"/>
    <cellStyle name="_Расшифровки к бюджету на 2011-2015 годы" xfId="263"/>
    <cellStyle name="_Расшифровки к бюджету на 2011-2015 годы 2" xfId="2552"/>
    <cellStyle name="_Расшифровки к бюджету на 2011-2015 годы 2 2" xfId="6323"/>
    <cellStyle name="_Расшифровки к бюджету на 2011-2015 годы 3" xfId="4202"/>
    <cellStyle name="_расшифровки к ТС на 2010 год" xfId="264"/>
    <cellStyle name="_расшифровки к ТС на 2010 год 2" xfId="2553"/>
    <cellStyle name="_расшифровки к ТС на 2010 год 2 2" xfId="6324"/>
    <cellStyle name="_расшифровки к ТС на 2010 год 3" xfId="4203"/>
    <cellStyle name="_Расшифровки к ТС на 2011-2013 г.г.(окончательный)" xfId="265"/>
    <cellStyle name="_Расшифровки к ТС на 2011-2013 г.г.(окончательный) 2" xfId="2554"/>
    <cellStyle name="_Расшифровки к ТС на 2011-2013 г.г.(окончательный) 2 2" xfId="6325"/>
    <cellStyle name="_Расшифровки к ТС на 2011-2013 г.г.(окончательный) 3" xfId="4204"/>
    <cellStyle name="_Расшифровки на 2009 год." xfId="266"/>
    <cellStyle name="_Расшифровки на 2009 год. 2" xfId="2555"/>
    <cellStyle name="_Расшифровки на 2009 год. 2 2" xfId="6326"/>
    <cellStyle name="_Расшифровки на 2009 год. 3" xfId="4205"/>
    <cellStyle name="_Расшифровки_1кв_2002" xfId="267"/>
    <cellStyle name="_Расшифровки_1кв_2002 2" xfId="268"/>
    <cellStyle name="_Расшифровки_1кв_2002 2 2" xfId="2556"/>
    <cellStyle name="_Расшифровки_1кв_2002 2 2 2" xfId="6327"/>
    <cellStyle name="_Расшифровки_1кв_2002 2 3" xfId="2557"/>
    <cellStyle name="_Расшифровки_1кв_2002 2 3 2" xfId="6328"/>
    <cellStyle name="_Расшифровки_1кв_2002 2 4" xfId="4207"/>
    <cellStyle name="_Расшифровки_1кв_2002 2_4П" xfId="2558"/>
    <cellStyle name="_Расшифровки_1кв_2002 2_4П 2" xfId="2559"/>
    <cellStyle name="_Расшифровки_1кв_2002 2_4П 2 2" xfId="6330"/>
    <cellStyle name="_Расшифровки_1кв_2002 2_4П 3" xfId="6329"/>
    <cellStyle name="_Расшифровки_1кв_2002 3" xfId="2560"/>
    <cellStyle name="_Расшифровки_1кв_2002 3 2" xfId="6331"/>
    <cellStyle name="_Расшифровки_1кв_2002 4" xfId="4206"/>
    <cellStyle name="_Расшифровки_1кв_2002 5" xfId="5660"/>
    <cellStyle name="_расш-ки от Айнур" xfId="269"/>
    <cellStyle name="_расш-ки от Айнур 2" xfId="2561"/>
    <cellStyle name="_расш-ки от Айнур 2 2" xfId="6332"/>
    <cellStyle name="_расш-ки от Айнур 3" xfId="4208"/>
    <cellStyle name="_расш-ки от Айнур_4П" xfId="2562"/>
    <cellStyle name="_расш-ки от Айнур_4П 2" xfId="2563"/>
    <cellStyle name="_расш-ки от Айнур_4П 2 2" xfId="6334"/>
    <cellStyle name="_расш-ки от Айнур_4П 3" xfId="6333"/>
    <cellStyle name="_РБ АЖК" xfId="270"/>
    <cellStyle name="_РБ АЖК 2" xfId="2564"/>
    <cellStyle name="_РБ АЖК 2 2" xfId="6335"/>
    <cellStyle name="_РБ АЖК 3" xfId="4209"/>
    <cellStyle name="_РБ АЖК_4П" xfId="2565"/>
    <cellStyle name="_РБ АЖК_4П 2" xfId="2566"/>
    <cellStyle name="_РБ АЖК_4П 2 2" xfId="6337"/>
    <cellStyle name="_РБ АЖК_4П 3" xfId="6336"/>
    <cellStyle name="_РБ АлЭС" xfId="271"/>
    <cellStyle name="_РБ АлЭС 2" xfId="2567"/>
    <cellStyle name="_РБ АлЭС 2 2" xfId="6338"/>
    <cellStyle name="_РБ АлЭС 3" xfId="4210"/>
    <cellStyle name="_РБ АлЭС_4П" xfId="2568"/>
    <cellStyle name="_РБ АлЭС_4П 2" xfId="2569"/>
    <cellStyle name="_РБ АлЭС_4П 2 2" xfId="6340"/>
    <cellStyle name="_РБ АлЭС_4П 3" xfId="6339"/>
    <cellStyle name="_реализ. коман" xfId="272"/>
    <cellStyle name="_реализ. коман 2" xfId="2570"/>
    <cellStyle name="_реализ. коман 2 2" xfId="6341"/>
    <cellStyle name="_реализ. коман 3" xfId="4211"/>
    <cellStyle name="_Регистрация договоров 2003" xfId="273"/>
    <cellStyle name="_Регистрация договоров 2003 2" xfId="274"/>
    <cellStyle name="_Регистрация договоров 2003 2 2" xfId="2571"/>
    <cellStyle name="_Регистрация договоров 2003 2 2 2" xfId="6342"/>
    <cellStyle name="_Регистрация договоров 2003 2 3" xfId="2572"/>
    <cellStyle name="_Регистрация договоров 2003 2 3 2" xfId="6343"/>
    <cellStyle name="_Регистрация договоров 2003 2 4" xfId="4213"/>
    <cellStyle name="_Регистрация договоров 2003 2_4П" xfId="2573"/>
    <cellStyle name="_Регистрация договоров 2003 2_4П 2" xfId="2574"/>
    <cellStyle name="_Регистрация договоров 2003 2_4П 2 2" xfId="6345"/>
    <cellStyle name="_Регистрация договоров 2003 2_4П 3" xfId="6344"/>
    <cellStyle name="_Регистрация договоров 2003 3" xfId="2575"/>
    <cellStyle name="_Регистрация договоров 2003 3 2" xfId="6346"/>
    <cellStyle name="_Регистрация договоров 2003 4" xfId="4212"/>
    <cellStyle name="_Регистрация договоров 2003 5" xfId="5659"/>
    <cellStyle name="_Регистрация договоров 2003_4П" xfId="2576"/>
    <cellStyle name="_Регистрация договоров 2003_4П 2" xfId="2577"/>
    <cellStyle name="_Регистрация договоров 2003_4П 2 2" xfId="6348"/>
    <cellStyle name="_Регистрация договоров 2003_4П 3" xfId="6347"/>
    <cellStyle name="_РЭ Ф3" xfId="275"/>
    <cellStyle name="_РЭ Ф3 2" xfId="276"/>
    <cellStyle name="_РЭ Ф3 2 2" xfId="2578"/>
    <cellStyle name="_РЭ Ф3 2 2 2" xfId="6349"/>
    <cellStyle name="_РЭ Ф3 2 3" xfId="2579"/>
    <cellStyle name="_РЭ Ф3 2 3 2" xfId="6350"/>
    <cellStyle name="_РЭ Ф3 2 4" xfId="4215"/>
    <cellStyle name="_РЭ Ф3 2_4П" xfId="2580"/>
    <cellStyle name="_РЭ Ф3 2_4П 2" xfId="2581"/>
    <cellStyle name="_РЭ Ф3 2_4П 2 2" xfId="6352"/>
    <cellStyle name="_РЭ Ф3 2_4П 3" xfId="6351"/>
    <cellStyle name="_РЭ Ф3 3" xfId="2582"/>
    <cellStyle name="_РЭ Ф3 3 2" xfId="6353"/>
    <cellStyle name="_РЭ Ф3 4" xfId="4214"/>
    <cellStyle name="_РЭ Ф3 5" xfId="5658"/>
    <cellStyle name="_Самрук-Инвест" xfId="277"/>
    <cellStyle name="_Самрук-Инвест 2" xfId="2583"/>
    <cellStyle name="_Самрук-Инвест 2 2" xfId="6354"/>
    <cellStyle name="_Самрук-Инвест 3" xfId="4216"/>
    <cellStyle name="_Самрук-Энерго" xfId="278"/>
    <cellStyle name="_Самрук-Энерго 2" xfId="2584"/>
    <cellStyle name="_Самрук-Энерго 2 2" xfId="6355"/>
    <cellStyle name="_Самрук-Энерго 3" xfId="4217"/>
    <cellStyle name="_САС-БП 2004 г (2вариант)" xfId="2585"/>
    <cellStyle name="_САС-БП 2004 г (2вариант) 2" xfId="6356"/>
    <cellStyle name="_САС-БП 2004 г (2вариант) ЮКОС" xfId="2586"/>
    <cellStyle name="_САС-БП 2004 г (2вариант) ЮКОС 2" xfId="6357"/>
    <cellStyle name="_СВЕРКА ФАКТ 2006 с Ф.2Бух" xfId="279"/>
    <cellStyle name="_СВЕРКА ФАКТ 2006 с Ф.2Бух 2" xfId="2587"/>
    <cellStyle name="_СВЕРКА ФАКТ 2006 с Ф.2Бух 2 2" xfId="6358"/>
    <cellStyle name="_СВЕРКА ФАКТ 2006 с Ф.2Бух 3" xfId="4218"/>
    <cellStyle name="_Свод (производство)" xfId="280"/>
    <cellStyle name="_Свод (производство) 2" xfId="2588"/>
    <cellStyle name="_Свод (производство) 2 2" xfId="6359"/>
    <cellStyle name="_Свод (производство) 3" xfId="4219"/>
    <cellStyle name="_Свод (производство)_4П" xfId="2589"/>
    <cellStyle name="_Свод (производство)_4П 2" xfId="2590"/>
    <cellStyle name="_Свод (производство)_4П 2 2" xfId="6361"/>
    <cellStyle name="_Свод (производство)_4П 3" xfId="6360"/>
    <cellStyle name="_Свод (производство)2" xfId="281"/>
    <cellStyle name="_Свод (производство)2 2" xfId="2591"/>
    <cellStyle name="_Свод (производство)2 2 2" xfId="6362"/>
    <cellStyle name="_Свод (производство)2 3" xfId="4220"/>
    <cellStyle name="_Свод (производство)2_4П" xfId="2592"/>
    <cellStyle name="_Свод (производство)2_4П 2" xfId="2593"/>
    <cellStyle name="_Свод (производство)2_4П 2 2" xfId="6364"/>
    <cellStyle name="_Свод (производство)2_4П 3" xfId="6363"/>
    <cellStyle name="_Свод Общие и административные" xfId="282"/>
    <cellStyle name="_Свод Общие и административные 2" xfId="2594"/>
    <cellStyle name="_Свод Общие и административные 2 2" xfId="6365"/>
    <cellStyle name="_Свод Общие и административные 3" xfId="4221"/>
    <cellStyle name="_Свод Общие и административные 555" xfId="283"/>
    <cellStyle name="_Свод Общие и административные 555 2" xfId="2595"/>
    <cellStyle name="_Свод Общие и административные 555 2 2" xfId="6366"/>
    <cellStyle name="_Свод Общие и административные 555 3" xfId="4222"/>
    <cellStyle name="_Свод Общие и административные 555_4П" xfId="2596"/>
    <cellStyle name="_Свод Общие и административные 555_4П 2" xfId="2597"/>
    <cellStyle name="_Свод Общие и административные 555_4П 2 2" xfId="6368"/>
    <cellStyle name="_Свод Общие и административные 555_4П 3" xfId="6367"/>
    <cellStyle name="_Свод Общие и административные на 2011-2013 годы" xfId="284"/>
    <cellStyle name="_Свод Общие и административные на 2011-2013 годы 2" xfId="2598"/>
    <cellStyle name="_Свод Общие и административные на 2011-2013 годы 2 2" xfId="6369"/>
    <cellStyle name="_Свод Общие и административные на 2011-2013 годы 3" xfId="4223"/>
    <cellStyle name="_Свод Общие и административные на 2011-2013 годы_4П" xfId="2599"/>
    <cellStyle name="_Свод Общие и административные на 2011-2013 годы_4П 2" xfId="2600"/>
    <cellStyle name="_Свод Общие и административные на 2011-2013 годы_4П 2 2" xfId="6371"/>
    <cellStyle name="_Свод Общие и административные на 2011-2013 годы_4П 3" xfId="6370"/>
    <cellStyle name="_Свод Общие и административные_4П" xfId="2601"/>
    <cellStyle name="_Свод Общие и административные_4П 2" xfId="2602"/>
    <cellStyle name="_Свод Общие и административные_4П 2 2" xfId="6373"/>
    <cellStyle name="_Свод Общие и административные_4П 3" xfId="6372"/>
    <cellStyle name="_СВОД ПО РЕАЛИЗ." xfId="285"/>
    <cellStyle name="_СВОД ПО РЕАЛИЗ. 2" xfId="2603"/>
    <cellStyle name="_СВОД ПО РЕАЛИЗ. 2 2" xfId="6374"/>
    <cellStyle name="_СВОД ПО РЕАЛИЗ. 3" xfId="4224"/>
    <cellStyle name="_СВОД ПО РЕАЛИЗ._4П" xfId="2604"/>
    <cellStyle name="_СВОД ПО РЕАЛИЗ._4П 2" xfId="2605"/>
    <cellStyle name="_СВОД ПО РЕАЛИЗ._4П 2 2" xfId="6376"/>
    <cellStyle name="_СВОД ПО РЕАЛИЗ._4П 3" xfId="6375"/>
    <cellStyle name="_Связь на 2010 год" xfId="286"/>
    <cellStyle name="_Связь на 2010 год 2" xfId="2606"/>
    <cellStyle name="_Связь на 2010 год 2 2" xfId="6377"/>
    <cellStyle name="_Связь на 2010 год 3" xfId="4225"/>
    <cellStyle name="_Себестоимость" xfId="287"/>
    <cellStyle name="_Себестоимость 2" xfId="288"/>
    <cellStyle name="_Себестоимость 2 2" xfId="2607"/>
    <cellStyle name="_Себестоимость 2 2 2" xfId="6378"/>
    <cellStyle name="_Себестоимость 2 3" xfId="2608"/>
    <cellStyle name="_Себестоимость 2 3 2" xfId="6379"/>
    <cellStyle name="_Себестоимость 2 4" xfId="4227"/>
    <cellStyle name="_Себестоимость 2_4П" xfId="2609"/>
    <cellStyle name="_Себестоимость 2_4П 2" xfId="2610"/>
    <cellStyle name="_Себестоимость 2_4П 2 2" xfId="6381"/>
    <cellStyle name="_Себестоимость 2_4П 3" xfId="6380"/>
    <cellStyle name="_Себестоимость 3" xfId="2611"/>
    <cellStyle name="_Себестоимость 3 2" xfId="6382"/>
    <cellStyle name="_Себестоимость 4" xfId="4226"/>
    <cellStyle name="_Себестоимость 5" xfId="5656"/>
    <cellStyle name="_Себестоимость_4П" xfId="2612"/>
    <cellStyle name="_Себестоимость_4П 2" xfId="2613"/>
    <cellStyle name="_Себестоимость_4П 2 2" xfId="6384"/>
    <cellStyle name="_Себестоимость_4П 3" xfId="6383"/>
    <cellStyle name="_скоррект. расходы по вознагражениям" xfId="289"/>
    <cellStyle name="_скоррект. расходы по вознагражениям 2" xfId="2614"/>
    <cellStyle name="_скоррект. расходы по вознагражениям 2 2" xfId="6385"/>
    <cellStyle name="_скоррект. расходы по вознагражениям 3" xfId="4228"/>
    <cellStyle name="_скоррект. расходы по вознагражениям_4П" xfId="2615"/>
    <cellStyle name="_скоррект. расходы по вознагражениям_4П 2" xfId="2616"/>
    <cellStyle name="_скоррект. расходы по вознагражениям_4П 2 2" xfId="6387"/>
    <cellStyle name="_скоррект. расходы по вознагражениям_4П 3" xfId="6386"/>
    <cellStyle name="_Совета Директоров на 2010 года" xfId="290"/>
    <cellStyle name="_Совета Директоров на 2010 года 2" xfId="2617"/>
    <cellStyle name="_Совета Директоров на 2010 года 2 2" xfId="6388"/>
    <cellStyle name="_Совета Директоров на 2010 года 3" xfId="4229"/>
    <cellStyle name="_Соц. налог 2012, 2013,2014,2015 гг." xfId="291"/>
    <cellStyle name="_Соц. налог 2012, 2013,2014,2015 гг. 2" xfId="2618"/>
    <cellStyle name="_Соц. налог 2012, 2013,2014,2015 гг. 2 2" xfId="6389"/>
    <cellStyle name="_Соц. налог 2012, 2013,2014,2015 гг. 3" xfId="4230"/>
    <cellStyle name="_Соц. налог 2012, 2013,2014,2015 гг._4П" xfId="2619"/>
    <cellStyle name="_Соц. налог 2012, 2013,2014,2015 гг._4П 2" xfId="2620"/>
    <cellStyle name="_Соц. налог 2012, 2013,2014,2015 гг._4П 2 2" xfId="6391"/>
    <cellStyle name="_Соц. налог 2012, 2013,2014,2015 гг._4П 3" xfId="6390"/>
    <cellStyle name="_Спецификация к договору Актобе" xfId="292"/>
    <cellStyle name="_Спецификация к договору Актобе 2" xfId="293"/>
    <cellStyle name="_Спецификация к договору Актобе 2 2" xfId="2621"/>
    <cellStyle name="_Спецификация к договору Актобе 2 2 2" xfId="6392"/>
    <cellStyle name="_Спецификация к договору Актобе 2 3" xfId="2622"/>
    <cellStyle name="_Спецификация к договору Актобе 2 3 2" xfId="6393"/>
    <cellStyle name="_Спецификация к договору Актобе 2 4" xfId="4232"/>
    <cellStyle name="_Спецификация к договору Актобе 2_4П" xfId="2623"/>
    <cellStyle name="_Спецификация к договору Актобе 2_4П 2" xfId="2624"/>
    <cellStyle name="_Спецификация к договору Актобе 2_4П 2 2" xfId="6395"/>
    <cellStyle name="_Спецификация к договору Актобе 2_4П 3" xfId="6394"/>
    <cellStyle name="_Спецификация к договору Актобе 3" xfId="2625"/>
    <cellStyle name="_Спецификация к договору Актобе 3 2" xfId="6396"/>
    <cellStyle name="_Спецификация к договору Актобе 4" xfId="4231"/>
    <cellStyle name="_Спецификация к договору Актобе 5" xfId="5655"/>
    <cellStyle name="_Тарифная смета АО АЖК" xfId="294"/>
    <cellStyle name="_Тарифная смета АО АЖК 2" xfId="2626"/>
    <cellStyle name="_Тарифная смета АО АЖК 2 2" xfId="6397"/>
    <cellStyle name="_Тарифная смета АО АЖК 3" xfId="4233"/>
    <cellStyle name="_Тех обслуж замена запчастей" xfId="295"/>
    <cellStyle name="_Тех обслуж замена запчастей 2" xfId="2627"/>
    <cellStyle name="_Тех обслуж замена запчастей 2 2" xfId="6398"/>
    <cellStyle name="_Тех обслуж замена запчастей 3" xfId="4234"/>
    <cellStyle name="_ТИС расшифровка" xfId="296"/>
    <cellStyle name="_ТИС расшифровка 2" xfId="2628"/>
    <cellStyle name="_ТИС расшифровка 2 2" xfId="6399"/>
    <cellStyle name="_ТИС расшифровка 3" xfId="4235"/>
    <cellStyle name="_ТОО БАК МСФО ФИН ОТЧ 31.12.08" xfId="297"/>
    <cellStyle name="_ТОО БАК МСФО ФИН ОТЧ 31.12.08 2" xfId="2629"/>
    <cellStyle name="_ТОО БАК МСФО ФИН ОТЧ 31.12.08 2 2" xfId="6400"/>
    <cellStyle name="_ТОО БАК МСФО ФИН ОТЧ 31.12.08 3" xfId="4236"/>
    <cellStyle name="_ТОО БАК МСФО ФИН ОТЧ 31.12.08_4П" xfId="2630"/>
    <cellStyle name="_ТОО БАК МСФО ФИН ОТЧ 31.12.08_4П 2" xfId="2631"/>
    <cellStyle name="_ТОО БАК МСФО ФИН ОТЧ 31.12.08_4П 2 2" xfId="6402"/>
    <cellStyle name="_ТОО БАК МСФО ФИН ОТЧ 31.12.08_4П 3" xfId="6401"/>
    <cellStyle name="_ТС 2008 с расшифровками от 03,09,2007" xfId="298"/>
    <cellStyle name="_ТС 2008 с расшифровками от 03,09,2007 2" xfId="2632"/>
    <cellStyle name="_ТС 2008 с расшифровками от 03,09,2007 2 2" xfId="6403"/>
    <cellStyle name="_ТС 2008 с расшифровками от 03,09,2007 3" xfId="4237"/>
    <cellStyle name="_ТС 2011г" xfId="299"/>
    <cellStyle name="_ТС 2011г 2" xfId="2633"/>
    <cellStyle name="_ТС 2011г 2 2" xfId="6404"/>
    <cellStyle name="_ТС 2011г 3" xfId="4238"/>
    <cellStyle name="_ТС на 2010 год расшифровки" xfId="300"/>
    <cellStyle name="_ТС на 2010 год расшифровки 2" xfId="2634"/>
    <cellStyle name="_ТС на 2010 год расшифровки 2 2" xfId="6405"/>
    <cellStyle name="_ТС на 2010 год расшифровки 3" xfId="4239"/>
    <cellStyle name="_услуги свзязи Производство" xfId="301"/>
    <cellStyle name="_услуги свзязи Производство 2" xfId="2635"/>
    <cellStyle name="_услуги свзязи Производство 2 2" xfId="6406"/>
    <cellStyle name="_услуги свзязи Производство 3" xfId="4240"/>
    <cellStyle name="_услуги свзязи Производство_4П" xfId="2636"/>
    <cellStyle name="_услуги свзязи Производство_4П 2" xfId="2637"/>
    <cellStyle name="_услуги свзязи Производство_4П 2 2" xfId="6408"/>
    <cellStyle name="_услуги свзязи Производство_4П 3" xfId="6407"/>
    <cellStyle name="_услуги связи" xfId="302"/>
    <cellStyle name="_услуги связи 2" xfId="2638"/>
    <cellStyle name="_услуги связи 2 2" xfId="6409"/>
    <cellStyle name="_услуги связи 3" xfId="4241"/>
    <cellStyle name="_услуги связи_4П" xfId="2639"/>
    <cellStyle name="_услуги связи_4П 2" xfId="2640"/>
    <cellStyle name="_услуги связи_4П 2 2" xfId="6411"/>
    <cellStyle name="_услуги связи_4П 3" xfId="6410"/>
    <cellStyle name="_Утв СД Бюджет расшиф 29 12 05" xfId="303"/>
    <cellStyle name="_Утв СД Бюджет расшиф 29 12 05 2" xfId="304"/>
    <cellStyle name="_Утв СД Бюджет расшиф 29 12 05 2 2" xfId="2641"/>
    <cellStyle name="_Утв СД Бюджет расшиф 29 12 05 2 2 2" xfId="6412"/>
    <cellStyle name="_Утв СД Бюджет расшиф 29 12 05 2 3" xfId="2642"/>
    <cellStyle name="_Утв СД Бюджет расшиф 29 12 05 2 3 2" xfId="6413"/>
    <cellStyle name="_Утв СД Бюджет расшиф 29 12 05 2 4" xfId="4243"/>
    <cellStyle name="_Утв СД Бюджет расшиф 29 12 05 2_4П" xfId="2643"/>
    <cellStyle name="_Утв СД Бюджет расшиф 29 12 05 2_4П 2" xfId="2644"/>
    <cellStyle name="_Утв СД Бюджет расшиф 29 12 05 2_4П 2 2" xfId="6415"/>
    <cellStyle name="_Утв СД Бюджет расшиф 29 12 05 2_4П 3" xfId="6414"/>
    <cellStyle name="_Утв СД Бюджет расшиф 29 12 05 3" xfId="2645"/>
    <cellStyle name="_Утв СД Бюджет расшиф 29 12 05 3 2" xfId="6416"/>
    <cellStyle name="_Утв СД Бюджет расшиф 29 12 05 4" xfId="4242"/>
    <cellStyle name="_Утв СД Бюджет расшиф 29 12 05 5" xfId="5654"/>
    <cellStyle name="_Утв СД Бюджет расшиф 29 12 05_4П" xfId="2646"/>
    <cellStyle name="_Утв СД Бюджет расшиф 29 12 05_4П 2" xfId="2647"/>
    <cellStyle name="_Утв СД Бюджет расшиф 29 12 05_4П 2 2" xfId="6418"/>
    <cellStyle name="_Утв СД Бюджет расшиф 29 12 05_4П 3" xfId="6417"/>
    <cellStyle name="_УЭУ Ф3" xfId="305"/>
    <cellStyle name="_УЭУ Ф3 2" xfId="306"/>
    <cellStyle name="_УЭУ Ф3 2 2" xfId="2648"/>
    <cellStyle name="_УЭУ Ф3 2 2 2" xfId="6419"/>
    <cellStyle name="_УЭУ Ф3 2 3" xfId="2649"/>
    <cellStyle name="_УЭУ Ф3 2 3 2" xfId="6420"/>
    <cellStyle name="_УЭУ Ф3 2 4" xfId="4245"/>
    <cellStyle name="_УЭУ Ф3 2_4П" xfId="2650"/>
    <cellStyle name="_УЭУ Ф3 2_4П 2" xfId="2651"/>
    <cellStyle name="_УЭУ Ф3 2_4П 2 2" xfId="6422"/>
    <cellStyle name="_УЭУ Ф3 2_4П 3" xfId="6421"/>
    <cellStyle name="_УЭУ Ф3 3" xfId="2652"/>
    <cellStyle name="_УЭУ Ф3 3 2" xfId="6423"/>
    <cellStyle name="_УЭУ Ф3 4" xfId="4244"/>
    <cellStyle name="_УЭУ Ф3 5" xfId="5653"/>
    <cellStyle name="_Факт КТГ за 1-кв.2007г+." xfId="307"/>
    <cellStyle name="_Факт КТГ за 1-кв.2007г+. 2" xfId="308"/>
    <cellStyle name="_Факт КТГ за 1-кв.2007г+. 2 2" xfId="2653"/>
    <cellStyle name="_Факт КТГ за 1-кв.2007г+. 2 2 2" xfId="6424"/>
    <cellStyle name="_Факт КТГ за 1-кв.2007г+. 2 3" xfId="2654"/>
    <cellStyle name="_Факт КТГ за 1-кв.2007г+. 2 3 2" xfId="6425"/>
    <cellStyle name="_Факт КТГ за 1-кв.2007г+. 2 4" xfId="4247"/>
    <cellStyle name="_Факт КТГ за 1-кв.2007г+. 2_4П" xfId="2655"/>
    <cellStyle name="_Факт КТГ за 1-кв.2007г+. 2_4П 2" xfId="2656"/>
    <cellStyle name="_Факт КТГ за 1-кв.2007г+. 2_4П 2 2" xfId="6427"/>
    <cellStyle name="_Факт КТГ за 1-кв.2007г+. 2_4П 3" xfId="6426"/>
    <cellStyle name="_Факт КТГ за 1-кв.2007г+. 3" xfId="2657"/>
    <cellStyle name="_Факт КТГ за 1-кв.2007г+. 3 2" xfId="6428"/>
    <cellStyle name="_Факт КТГ за 1-кв.2007г+. 4" xfId="4246"/>
    <cellStyle name="_Факт КТГ за 1-кв.2007г+. 5" xfId="7467"/>
    <cellStyle name="_Факт КТГ за 1-кв.2007г+._4П" xfId="2658"/>
    <cellStyle name="_Факт КТГ за 1-кв.2007г+._4П 2" xfId="2659"/>
    <cellStyle name="_Факт КТГ за 1-кв.2007г+._4П 2 2" xfId="6430"/>
    <cellStyle name="_Факт КТГ за 1-кв.2007г+._4П 3" xfId="6429"/>
    <cellStyle name="_ФОРМА 2011-2015 годы  АО АЖК для работы посл 160710" xfId="309"/>
    <cellStyle name="_ФОРМА 2011-2015 годы  АО АЖК для работы посл 160710 (2)" xfId="310"/>
    <cellStyle name="_ФОРМА 2011-2015 годы  АО АЖК для работы посл 160710 (2) 2" xfId="2660"/>
    <cellStyle name="_ФОРМА 2011-2015 годы  АО АЖК для работы посл 160710 (2) 2 2" xfId="6431"/>
    <cellStyle name="_ФОРМА 2011-2015 годы  АО АЖК для работы посл 160710 (2) 3" xfId="4249"/>
    <cellStyle name="_ФОРМА 2011-2015 годы  АО АЖК для работы посл 160710 (2)_4П" xfId="2661"/>
    <cellStyle name="_ФОРМА 2011-2015 годы  АО АЖК для работы посл 160710 (2)_4П 2" xfId="2662"/>
    <cellStyle name="_ФОРМА 2011-2015 годы  АО АЖК для работы посл 160710 (2)_4П 2 2" xfId="6433"/>
    <cellStyle name="_ФОРМА 2011-2015 годы  АО АЖК для работы посл 160710 (2)_4П 3" xfId="6432"/>
    <cellStyle name="_ФОРМА 2011-2015 годы  АО АЖК для работы посл 160710 2" xfId="2663"/>
    <cellStyle name="_ФОРМА 2011-2015 годы  АО АЖК для работы посл 160710 2 2" xfId="6434"/>
    <cellStyle name="_ФОРМА 2011-2015 годы  АО АЖК для работы посл 160710 3" xfId="4248"/>
    <cellStyle name="_ФОРМА 2011-2015 годы  АО АЖК для работы посл 160710 4" xfId="7466"/>
    <cellStyle name="_ФОРМА 2011-2015 годы  АО АЖК для работы посл 160710_4П" xfId="2664"/>
    <cellStyle name="_ФОРМА 2011-2015 годы  АО АЖК для работы посл 160710_4П 2" xfId="2665"/>
    <cellStyle name="_ФОРМА 2011-2015 годы  АО АЖК для работы посл 160710_4П 2 2" xfId="6436"/>
    <cellStyle name="_ФОРМА 2011-2015 годы  АО АЖК для работы посл 160710_4П 3" xfId="6435"/>
    <cellStyle name="_Форма дуль 2" xfId="311"/>
    <cellStyle name="_Форма дуль 2 2" xfId="312"/>
    <cellStyle name="_Форма дуль 2 2 2" xfId="2666"/>
    <cellStyle name="_Форма дуль 2 2 2 2" xfId="6437"/>
    <cellStyle name="_Форма дуль 2 2 3" xfId="2667"/>
    <cellStyle name="_Форма дуль 2 2 3 2" xfId="6438"/>
    <cellStyle name="_Форма дуль 2 2 4" xfId="4251"/>
    <cellStyle name="_Форма дуль 2 2_4П" xfId="2668"/>
    <cellStyle name="_Форма дуль 2 2_4П 2" xfId="2669"/>
    <cellStyle name="_Форма дуль 2 2_4П 2 2" xfId="6440"/>
    <cellStyle name="_Форма дуль 2 2_4П 3" xfId="6439"/>
    <cellStyle name="_Форма дуль 2 3" xfId="2670"/>
    <cellStyle name="_Форма дуль 2 3 2" xfId="6441"/>
    <cellStyle name="_Форма дуль 2 4" xfId="4250"/>
    <cellStyle name="_Форма дуль 2 5" xfId="7465"/>
    <cellStyle name="_Форма дуль 2_4П" xfId="2671"/>
    <cellStyle name="_Форма дуль 2_4П 2" xfId="2672"/>
    <cellStyle name="_Форма дуль 2_4П 2 2" xfId="6443"/>
    <cellStyle name="_Форма дуль 2_4П 3" xfId="6442"/>
    <cellStyle name="_Формы БП_ Юкос (послед)" xfId="2673"/>
    <cellStyle name="_Формы БП_ Юкос (послед) 2" xfId="6444"/>
    <cellStyle name="_Формы МСФО- для ДЧП КМГ-Финотчет-1 кв.2007 г." xfId="313"/>
    <cellStyle name="_Формы МСФО- для ДЧП КМГ-Финотчет-1 кв.2007 г. 2" xfId="2674"/>
    <cellStyle name="_Формы МСФО- для ДЧП КМГ-Финотчет-1 кв.2007 г. 2 2" xfId="6445"/>
    <cellStyle name="_Формы МСФО- для ДЧП КМГ-Финотчет-1 кв.2007 г. 3" xfId="4252"/>
    <cellStyle name="_ФОТ на 2010 годПОВЫШЕНИЕ на 9% (выпл.в разм.окл.АУП)" xfId="314"/>
    <cellStyle name="_ФОТ на 2010 годПОВЫШЕНИЕ на 9% (выпл.в разм.окл.АУП) 2" xfId="2675"/>
    <cellStyle name="_ФОТ на 2010 годПОВЫШЕНИЕ на 9% (выпл.в разм.окл.АУП) 2 2" xfId="6446"/>
    <cellStyle name="_ФОТ на 2010 годПОВЫШЕНИЕ на 9% (выпл.в разм.окл.АУП) 3" xfId="4253"/>
    <cellStyle name="_ФОТ на 2010 годПОВЫШЕНИЕ на 9% (выпл.в разм.окл.АУП)_4П" xfId="2676"/>
    <cellStyle name="_ФОТ на 2010 годПОВЫШЕНИЕ на 9% (выпл.в разм.окл.АУП)_4П 2" xfId="2677"/>
    <cellStyle name="_ФОТ на 2010 годПОВЫШЕНИЕ на 9% (выпл.в разм.окл.АУП)_4П 2 2" xfId="6448"/>
    <cellStyle name="_ФОТ на 2010 годПОВЫШЕНИЕ на 9% (выпл.в разм.окл.АУП)_4П 3" xfId="6447"/>
    <cellStyle name="_ФОТ по  ТС и БЮДЖЕТ на 2012 г.План по мес." xfId="315"/>
    <cellStyle name="_ФОТ по  ТС и БЮДЖЕТ на 2012 г.План по мес. 2" xfId="2678"/>
    <cellStyle name="_ФОТ по  ТС и БЮДЖЕТ на 2012 г.План по мес. 2 2" xfId="6449"/>
    <cellStyle name="_ФОТ по  ТС и БЮДЖЕТ на 2012 г.План по мес. 3" xfId="4254"/>
    <cellStyle name="_ФОТ по  ТС и БЮДЖЕТ на 2012 г.План по мес._4П" xfId="2679"/>
    <cellStyle name="_ФОТ по  ТС и БЮДЖЕТ на 2012 г.План по мес._4П 2" xfId="2680"/>
    <cellStyle name="_ФОТ по  ТС и БЮДЖЕТ на 2012 г.План по мес._4П 2 2" xfId="6451"/>
    <cellStyle name="_ФОТ по  ТС и БЮДЖЕТ на 2012 г.План по мес._4П 3" xfId="6450"/>
    <cellStyle name="_ФОТ по  ТС и БЮДЖЕТ на 2013 г.План по мес." xfId="316"/>
    <cellStyle name="_ФОТ по  ТС и БЮДЖЕТ на 2013 г.План по мес. 2" xfId="2681"/>
    <cellStyle name="_ФОТ по  ТС и БЮДЖЕТ на 2013 г.План по мес. 2 2" xfId="6452"/>
    <cellStyle name="_ФОТ по  ТС и БЮДЖЕТ на 2013 г.План по мес. 3" xfId="4255"/>
    <cellStyle name="_ФОТ по  ТС и БЮДЖЕТ на 2013 г.План по мес._4П" xfId="2682"/>
    <cellStyle name="_ФОТ по  ТС и БЮДЖЕТ на 2013 г.План по мес._4П 2" xfId="2683"/>
    <cellStyle name="_ФОТ по  ТС и БЮДЖЕТ на 2013 г.План по мес._4П 2 2" xfId="6454"/>
    <cellStyle name="_ФОТ по  ТС и БЮДЖЕТ на 2013 г.План по мес._4П 3" xfId="6453"/>
    <cellStyle name="_шаблон к письму нк 03-8777" xfId="2684"/>
    <cellStyle name="_шаблон к письму нк 03-8777 2" xfId="6455"/>
    <cellStyle name="_январь-май 2007" xfId="317"/>
    <cellStyle name="_январь-май 2007 2" xfId="2685"/>
    <cellStyle name="_январь-май 2007 2 2" xfId="6456"/>
    <cellStyle name="_январь-май 2007 3" xfId="4256"/>
    <cellStyle name="_январь-май 2007_4П" xfId="2686"/>
    <cellStyle name="_январь-май 2007_4П 2" xfId="2687"/>
    <cellStyle name="_январь-май 2007_4П 2 2" xfId="6458"/>
    <cellStyle name="_январь-май 2007_4П 3" xfId="6457"/>
    <cellStyle name="”€?ђ?‘?‚›?" xfId="318"/>
    <cellStyle name="”€ЌЂЌ‘Ћ‚›‰" xfId="319"/>
    <cellStyle name="”€ќђќ‘ћ‚›‰ 2" xfId="2688"/>
    <cellStyle name="”€ЌЂЌ‘Ћ‚›‰ 3" xfId="2689"/>
    <cellStyle name="”€ЌЂЌ‘Ћ‚›‰ 3 2" xfId="6460"/>
    <cellStyle name="”€ЌЂЌ‘Ћ‚›‰ 4" xfId="4258"/>
    <cellStyle name="”€ЌЂЌ‘Ћ‚›‰ 5" xfId="7464"/>
    <cellStyle name="”€ЌЂЌ‘Ћ‚›‰_4П" xfId="2690"/>
    <cellStyle name="”€қђқ‘һ‚›ү" xfId="320"/>
    <cellStyle name="”€љ‘€ђ?‚ђ??›?" xfId="321"/>
    <cellStyle name="”€Љ‘€ђҺ‚ЂҚҚ›ү" xfId="322"/>
    <cellStyle name="”€Љ‘€ђҺ‚ЂҚҚ›ү 2" xfId="2691"/>
    <cellStyle name="”€Љ‘€ђҺ‚ЂҚҚ›ү 2 2" xfId="6461"/>
    <cellStyle name="”€Љ‘€ђҺ‚ЂҚҚ›ү 3" xfId="4261"/>
    <cellStyle name="”€Љ‘€ђЋ‚ЂЌЌ›‰" xfId="323"/>
    <cellStyle name="”€љ‘€ђћ‚ђќќ›‰ 2" xfId="2692"/>
    <cellStyle name="”€Љ‘€ђЋ‚ЂЌЌ›‰ 3" xfId="2693"/>
    <cellStyle name="”€Љ‘€ђЋ‚ЂЌЌ›‰ 3 2" xfId="6463"/>
    <cellStyle name="”€Љ‘€ђЋ‚ЂЌЌ›‰ 4" xfId="4262"/>
    <cellStyle name="”€Љ‘€ђЋ‚ЂЌЌ›‰ 5" xfId="5652"/>
    <cellStyle name="”€Љ‘€ђЋ‚ЂЌЌ›‰_4П" xfId="2694"/>
    <cellStyle name="”ќђќ‘ћ‚›‰" xfId="324"/>
    <cellStyle name="”ќђќ‘ћ‚›‰ 2" xfId="325"/>
    <cellStyle name="”ќђќ‘ћ‚›‰ 2 2" xfId="2695"/>
    <cellStyle name="”ќђќ‘ћ‚›‰ 2 3" xfId="2696"/>
    <cellStyle name="”љ‘ђћ‚ђќќ›‰" xfId="326"/>
    <cellStyle name="”љ‘ђћ‚ђќќ›‰ 2" xfId="327"/>
    <cellStyle name="”љ‘ђћ‚ђќќ›‰ 2 2" xfId="2697"/>
    <cellStyle name="”љ‘ђћ‚ђќќ›‰ 2 3" xfId="2698"/>
    <cellStyle name="„…?…†?›?" xfId="328"/>
    <cellStyle name="„…ќ…†ќ›‰" xfId="329"/>
    <cellStyle name="„…ќ…†ќ›‰ 2" xfId="330"/>
    <cellStyle name="„…ќ…†ќ›‰ 2 2" xfId="2699"/>
    <cellStyle name="„…ќ…†ќ›‰ 2 3" xfId="2700"/>
    <cellStyle name="„…ќ…†ќ›‰_4П" xfId="2701"/>
    <cellStyle name="„…қ…†қ›ү" xfId="331"/>
    <cellStyle name="€’???‚›?" xfId="332"/>
    <cellStyle name="€’???‚›? 2" xfId="2702"/>
    <cellStyle name="€’???‚›? 2 2" xfId="6470"/>
    <cellStyle name="€’???‚›? 3" xfId="4271"/>
    <cellStyle name="€’???‚›?_4П" xfId="2703"/>
    <cellStyle name="€’һғһ‚›ү" xfId="333"/>
    <cellStyle name="€’һғһ‚›ү 2" xfId="2704"/>
    <cellStyle name="€’һғһ‚›ү 2 2" xfId="6471"/>
    <cellStyle name="€’һғһ‚›ү 3" xfId="4272"/>
    <cellStyle name="€’ЋѓЋ‚›‰" xfId="334"/>
    <cellStyle name="€’ћѓћ‚›‰ 2" xfId="2705"/>
    <cellStyle name="€’ћѓћ‚›‰ 2 2" xfId="2706"/>
    <cellStyle name="€’ћѓћ‚›‰ 2 2 2" xfId="6473"/>
    <cellStyle name="€’ћѓћ‚›‰ 2 3" xfId="6472"/>
    <cellStyle name="€’ЋѓЋ‚›‰ 3" xfId="2707"/>
    <cellStyle name="€’ЋѓЋ‚›‰ 3 2" xfId="6474"/>
    <cellStyle name="€’ЋѓЋ‚›‰ 4" xfId="4273"/>
    <cellStyle name="€’ЋѓЋ‚›‰ 5" xfId="5651"/>
    <cellStyle name="€’ЋѓЋ‚›‰_4П" xfId="2708"/>
    <cellStyle name="=C:\WINNT35\SYSTEM32\COMMAND.COM" xfId="335"/>
    <cellStyle name="=C:\WINNT35\SYSTEM32\COMMAND.COM 2" xfId="2709"/>
    <cellStyle name="=C:\WINNT35\SYSTEM32\COMMAND.COM 2 2" xfId="6475"/>
    <cellStyle name="=C:\WINNT35\SYSTEM32\COMMAND.COM 3" xfId="4274"/>
    <cellStyle name="‡ђѓћ‹ћ‚ћљ1" xfId="336"/>
    <cellStyle name="‡ђѓћ‹ћ‚ћљ1 2" xfId="337"/>
    <cellStyle name="‡ђѓћ‹ћ‚ћљ1 2 2" xfId="2710"/>
    <cellStyle name="‡ђѓћ‹ћ‚ћљ1 2 2 2" xfId="6476"/>
    <cellStyle name="‡ђѓћ‹ћ‚ћљ1 2 3" xfId="2711"/>
    <cellStyle name="‡ђѓћ‹ћ‚ћљ1 2 3 2" xfId="6477"/>
    <cellStyle name="‡ђѓћ‹ћ‚ћљ1 2 4" xfId="4276"/>
    <cellStyle name="‡ђѓћ‹ћ‚ћљ1 3" xfId="2712"/>
    <cellStyle name="‡ђѓћ‹ћ‚ћљ1 3 2" xfId="6478"/>
    <cellStyle name="‡ђѓћ‹ћ‚ћљ1 4" xfId="4275"/>
    <cellStyle name="‡ђѓћ‹ћ‚ћљ1_4П" xfId="2713"/>
    <cellStyle name="‡ђѓћ‹ћ‚ћљ2" xfId="338"/>
    <cellStyle name="‡ђѓћ‹ћ‚ћљ2 2" xfId="339"/>
    <cellStyle name="‡ђѓћ‹ћ‚ћљ2 2 2" xfId="2714"/>
    <cellStyle name="‡ђѓћ‹ћ‚ћљ2 2 2 2" xfId="6479"/>
    <cellStyle name="‡ђѓћ‹ћ‚ћљ2 2 3" xfId="2715"/>
    <cellStyle name="‡ђѓћ‹ћ‚ћљ2 2 3 2" xfId="6480"/>
    <cellStyle name="‡ђѓћ‹ћ‚ћљ2 2 4" xfId="4278"/>
    <cellStyle name="‡ђѓћ‹ћ‚ћљ2 3" xfId="2716"/>
    <cellStyle name="‡ђѓћ‹ћ‚ћљ2 3 2" xfId="6481"/>
    <cellStyle name="‡ђѓћ‹ћ‚ћљ2 4" xfId="4277"/>
    <cellStyle name="‡ђѓћ‹ћ‚ћљ2_4П" xfId="2717"/>
    <cellStyle name="•WЏЂ_ЉO‰?—a‹?" xfId="2718"/>
    <cellStyle name="’ћѓћ‚›‰" xfId="340"/>
    <cellStyle name="’ћѓћ‚›‰ 2" xfId="341"/>
    <cellStyle name="’ћѓћ‚›‰ 2 2" xfId="2719"/>
    <cellStyle name="’ћѓћ‚›‰ 2 2 2" xfId="6482"/>
    <cellStyle name="’ћѓћ‚›‰ 2 3" xfId="2720"/>
    <cellStyle name="’ћѓћ‚›‰ 2 3 2" xfId="6483"/>
    <cellStyle name="’ћѓћ‚›‰ 2 4" xfId="4280"/>
    <cellStyle name="’ћѓћ‚›‰ 3" xfId="2721"/>
    <cellStyle name="’ћѓћ‚›‰ 3 2" xfId="6484"/>
    <cellStyle name="’ћѓћ‚›‰ 4" xfId="4279"/>
    <cellStyle name="" xfId="342"/>
    <cellStyle name="" xfId="343"/>
    <cellStyle name=" 2" xfId="2722"/>
    <cellStyle name=" 2" xfId="2723"/>
    <cellStyle name=" 2 2" xfId="6485"/>
    <cellStyle name=" 2 2" xfId="6486"/>
    <cellStyle name=" 2 3" xfId="7596"/>
    <cellStyle name=" 2 3" xfId="7597"/>
    <cellStyle name=" 3" xfId="4281"/>
    <cellStyle name=" 3" xfId="4282"/>
    <cellStyle name=" 4" xfId="5701"/>
    <cellStyle name=" 4" xfId="5650"/>
    <cellStyle name="_06.09" xfId="344"/>
    <cellStyle name="_06.09" xfId="345"/>
    <cellStyle name="_06.09 2" xfId="4283"/>
    <cellStyle name="_06.09 2" xfId="4284"/>
    <cellStyle name="_06.09 3" xfId="3956"/>
    <cellStyle name="_06.09 3" xfId="5649"/>
    <cellStyle name="_10 месяцев 2010 амортизация" xfId="346"/>
    <cellStyle name="_10 месяцев 2010 амортизация" xfId="347"/>
    <cellStyle name="_10 месяцев 2010 амортизация 2" xfId="4285"/>
    <cellStyle name="_10 месяцев 2010 амортизация 2" xfId="4286"/>
    <cellStyle name="_10 месяцев 2010 амортизация 3" xfId="3957"/>
    <cellStyle name="_10 месяцев 2010 амортизация 3" xfId="7463"/>
    <cellStyle name="_3. Пакет на ежеквартальной основе" xfId="348"/>
    <cellStyle name="_3. Пакет на ежеквартальной основе" xfId="349"/>
    <cellStyle name="_3. Пакет на ежеквартальной основе 2" xfId="4287"/>
    <cellStyle name="_3. Пакет на ежеквартальной основе 2" xfId="4288"/>
    <cellStyle name="_3. Пакет на ежеквартальной основе 3" xfId="5647"/>
    <cellStyle name="_3. Пакет на ежеквартальной основе 3" xfId="7462"/>
    <cellStyle name="_Бюджет 2010" xfId="350"/>
    <cellStyle name="_Бюджет 2010" xfId="351"/>
    <cellStyle name="_Бюджет 2010 2" xfId="2724"/>
    <cellStyle name="_Бюджет 2010 2" xfId="2725"/>
    <cellStyle name="_Бюджет 2010 2 2" xfId="6487"/>
    <cellStyle name="_Бюджет 2010 2 2" xfId="6488"/>
    <cellStyle name="_Бюджет 2010 2 3" xfId="7598"/>
    <cellStyle name="_Бюджет 2010 2 3" xfId="7599"/>
    <cellStyle name="_Бюджет 2010 3" xfId="2726"/>
    <cellStyle name="_Бюджет 2010 3" xfId="2727"/>
    <cellStyle name="_Бюджет 2010 3 2" xfId="6489"/>
    <cellStyle name="_Бюджет 2010 3 2" xfId="6490"/>
    <cellStyle name="_Бюджет 2010 3 3" xfId="7600"/>
    <cellStyle name="_Бюджет 2010 3 3" xfId="7601"/>
    <cellStyle name="_Бюджет 2010 4" xfId="2728"/>
    <cellStyle name="_Бюджет 2010 4" xfId="2729"/>
    <cellStyle name="_Бюджет 2010 4 2" xfId="6491"/>
    <cellStyle name="_Бюджет 2010 4 2" xfId="6492"/>
    <cellStyle name="_Бюджет 2010 4 3" xfId="7602"/>
    <cellStyle name="_Бюджет 2010 4 3" xfId="7603"/>
    <cellStyle name="_Бюджет 2010 5" xfId="2730"/>
    <cellStyle name="_Бюджет 2010 5" xfId="2731"/>
    <cellStyle name="_Бюджет 2010 5 2" xfId="6493"/>
    <cellStyle name="_Бюджет 2010 5 2" xfId="6494"/>
    <cellStyle name="_Бюджет 2010 5 3" xfId="7604"/>
    <cellStyle name="_Бюджет 2010 5 3" xfId="7605"/>
    <cellStyle name="_Бюджет 2010 6" xfId="4289"/>
    <cellStyle name="_Бюджет 2010 6" xfId="4290"/>
    <cellStyle name="_Бюджет 2010 7" xfId="7461"/>
    <cellStyle name="_Бюджет 2010 7" xfId="5646"/>
    <cellStyle name="_Бюджет АО АлэС_2011_2015" xfId="352"/>
    <cellStyle name="_Бюджет АО АлэС_2011_2015" xfId="353"/>
    <cellStyle name="_Бюджет АО АлэС_2011_2015 2" xfId="2732"/>
    <cellStyle name="_Бюджет АО АлэС_2011_2015 2" xfId="2733"/>
    <cellStyle name="_Бюджет АО АлэС_2011_2015 2 2" xfId="6495"/>
    <cellStyle name="_Бюджет АО АлэС_2011_2015 2 2" xfId="6496"/>
    <cellStyle name="_Бюджет АО АлэС_2011_2015 2 3" xfId="7606"/>
    <cellStyle name="_Бюджет АО АлэС_2011_2015 2 3" xfId="7607"/>
    <cellStyle name="_Бюджет АО АлэС_2011_2015 3" xfId="4291"/>
    <cellStyle name="_Бюджет АО АлэС_2011_2015 3" xfId="4292"/>
    <cellStyle name="_Бюджет АО АлэС_2011_2015 4" xfId="5645"/>
    <cellStyle name="_Бюджет АО АлэС_2011_2015 4" xfId="5644"/>
    <cellStyle name="_бюджет на 2009 ТЭЦ-1." xfId="354"/>
    <cellStyle name="_бюджет на 2009 ТЭЦ-1." xfId="355"/>
    <cellStyle name="_бюджет на 2009 ТЭЦ-1. 10" xfId="356"/>
    <cellStyle name="_бюджет на 2009 ТЭЦ-1. 10" xfId="357"/>
    <cellStyle name="_бюджет на 2009 ТЭЦ-1. 10 2" xfId="4295"/>
    <cellStyle name="_бюджет на 2009 ТЭЦ-1. 10 2" xfId="4296"/>
    <cellStyle name="_бюджет на 2009 ТЭЦ-1. 10 3" xfId="7459"/>
    <cellStyle name="_бюджет на 2009 ТЭЦ-1. 10 3" xfId="5642"/>
    <cellStyle name="_бюджет на 2009 ТЭЦ-1. 11" xfId="358"/>
    <cellStyle name="_бюджет на 2009 ТЭЦ-1. 11" xfId="359"/>
    <cellStyle name="_бюджет на 2009 ТЭЦ-1. 11 2" xfId="4297"/>
    <cellStyle name="_бюджет на 2009 ТЭЦ-1. 11 2" xfId="4298"/>
    <cellStyle name="_бюджет на 2009 ТЭЦ-1. 11 3" xfId="5641"/>
    <cellStyle name="_бюджет на 2009 ТЭЦ-1. 11 3" xfId="5639"/>
    <cellStyle name="_бюджет на 2009 ТЭЦ-1. 12" xfId="360"/>
    <cellStyle name="_бюджет на 2009 ТЭЦ-1. 12" xfId="361"/>
    <cellStyle name="_бюджет на 2009 ТЭЦ-1. 12 2" xfId="4299"/>
    <cellStyle name="_бюджет на 2009 ТЭЦ-1. 12 2" xfId="4300"/>
    <cellStyle name="_бюджет на 2009 ТЭЦ-1. 12 3" xfId="5638"/>
    <cellStyle name="_бюджет на 2009 ТЭЦ-1. 12 3" xfId="5637"/>
    <cellStyle name="_бюджет на 2009 ТЭЦ-1. 13" xfId="2734"/>
    <cellStyle name="_бюджет на 2009 ТЭЦ-1. 13" xfId="2735"/>
    <cellStyle name="_бюджет на 2009 ТЭЦ-1. 13 2" xfId="6497"/>
    <cellStyle name="_бюджет на 2009 ТЭЦ-1. 13 2" xfId="6498"/>
    <cellStyle name="_бюджет на 2009 ТЭЦ-1. 13 3" xfId="7608"/>
    <cellStyle name="_бюджет на 2009 ТЭЦ-1. 13 3" xfId="7609"/>
    <cellStyle name="_бюджет на 2009 ТЭЦ-1. 14" xfId="4293"/>
    <cellStyle name="_бюджет на 2009 ТЭЦ-1. 14" xfId="4294"/>
    <cellStyle name="_бюджет на 2009 ТЭЦ-1. 15" xfId="5643"/>
    <cellStyle name="_бюджет на 2009 ТЭЦ-1. 15" xfId="7460"/>
    <cellStyle name="_бюджет на 2009 ТЭЦ-1. 2" xfId="362"/>
    <cellStyle name="_бюджет на 2009 ТЭЦ-1. 2" xfId="363"/>
    <cellStyle name="_бюджет на 2009 ТЭЦ-1. 2 2" xfId="4301"/>
    <cellStyle name="_бюджет на 2009 ТЭЦ-1. 2 2" xfId="4302"/>
    <cellStyle name="_бюджет на 2009 ТЭЦ-1. 2 3" xfId="5636"/>
    <cellStyle name="_бюджет на 2009 ТЭЦ-1. 2 3" xfId="7458"/>
    <cellStyle name="_бюджет на 2009 ТЭЦ-1. 3" xfId="364"/>
    <cellStyle name="_бюджет на 2009 ТЭЦ-1. 3" xfId="365"/>
    <cellStyle name="_бюджет на 2009 ТЭЦ-1. 3 2" xfId="4303"/>
    <cellStyle name="_бюджет на 2009 ТЭЦ-1. 3 2" xfId="4304"/>
    <cellStyle name="_бюджет на 2009 ТЭЦ-1. 3 3" xfId="5635"/>
    <cellStyle name="_бюджет на 2009 ТЭЦ-1. 3 3" xfId="3954"/>
    <cellStyle name="_бюджет на 2009 ТЭЦ-1. 4" xfId="366"/>
    <cellStyle name="_бюджет на 2009 ТЭЦ-1. 4" xfId="367"/>
    <cellStyle name="_бюджет на 2009 ТЭЦ-1. 4 2" xfId="4305"/>
    <cellStyle name="_бюджет на 2009 ТЭЦ-1. 4 2" xfId="4306"/>
    <cellStyle name="_бюджет на 2009 ТЭЦ-1. 4 3" xfId="5634"/>
    <cellStyle name="_бюджет на 2009 ТЭЦ-1. 4 3" xfId="7457"/>
    <cellStyle name="_бюджет на 2009 ТЭЦ-1. 5" xfId="368"/>
    <cellStyle name="_бюджет на 2009 ТЭЦ-1. 5" xfId="369"/>
    <cellStyle name="_бюджет на 2009 ТЭЦ-1. 5 2" xfId="4307"/>
    <cellStyle name="_бюджет на 2009 ТЭЦ-1. 5 2" xfId="4308"/>
    <cellStyle name="_бюджет на 2009 ТЭЦ-1. 5 3" xfId="5633"/>
    <cellStyle name="_бюджет на 2009 ТЭЦ-1. 5 3" xfId="5630"/>
    <cellStyle name="_бюджет на 2009 ТЭЦ-1. 6" xfId="370"/>
    <cellStyle name="_бюджет на 2009 ТЭЦ-1. 6" xfId="371"/>
    <cellStyle name="_бюджет на 2009 ТЭЦ-1. 6 2" xfId="4309"/>
    <cellStyle name="_бюджет на 2009 ТЭЦ-1. 6 2" xfId="4310"/>
    <cellStyle name="_бюджет на 2009 ТЭЦ-1. 6 3" xfId="5629"/>
    <cellStyle name="_бюджет на 2009 ТЭЦ-1. 6 3" xfId="7454"/>
    <cellStyle name="_бюджет на 2009 ТЭЦ-1. 7" xfId="372"/>
    <cellStyle name="_бюджет на 2009 ТЭЦ-1. 7" xfId="373"/>
    <cellStyle name="_бюджет на 2009 ТЭЦ-1. 7 2" xfId="4311"/>
    <cellStyle name="_бюджет на 2009 ТЭЦ-1. 7 2" xfId="4312"/>
    <cellStyle name="_бюджет на 2009 ТЭЦ-1. 7 3" xfId="7453"/>
    <cellStyle name="_бюджет на 2009 ТЭЦ-1. 7 3" xfId="7452"/>
    <cellStyle name="_бюджет на 2009 ТЭЦ-1. 8" xfId="374"/>
    <cellStyle name="_бюджет на 2009 ТЭЦ-1. 8" xfId="375"/>
    <cellStyle name="_бюджет на 2009 ТЭЦ-1. 8 2" xfId="4313"/>
    <cellStyle name="_бюджет на 2009 ТЭЦ-1. 8 2" xfId="4314"/>
    <cellStyle name="_бюджет на 2009 ТЭЦ-1. 8 3" xfId="7451"/>
    <cellStyle name="_бюджет на 2009 ТЭЦ-1. 8 3" xfId="5628"/>
    <cellStyle name="_бюджет на 2009 ТЭЦ-1. 9" xfId="376"/>
    <cellStyle name="_бюджет на 2009 ТЭЦ-1. 9" xfId="377"/>
    <cellStyle name="_бюджет на 2009 ТЭЦ-1. 9 2" xfId="4315"/>
    <cellStyle name="_бюджет на 2009 ТЭЦ-1. 9 2" xfId="4316"/>
    <cellStyle name="_бюджет на 2009 ТЭЦ-1. 9 3" xfId="5627"/>
    <cellStyle name="_бюджет на 2009 ТЭЦ-1. 9 3" xfId="5626"/>
    <cellStyle name="_бюджет на 2009 ТЭЦ-1._06.10_Услуги по санобработке и вывозу мусора_2011" xfId="378"/>
    <cellStyle name="_бюджет на 2009 ТЭЦ-1._06.10_Услуги по санобработке и вывозу мусора_2011" xfId="379"/>
    <cellStyle name="_бюджет на 2009 ТЭЦ-1._06.10_Услуги по санобработке и вывозу мусора_2011 2" xfId="4317"/>
    <cellStyle name="_бюджет на 2009 ТЭЦ-1._06.10_Услуги по санобработке и вывозу мусора_2011 2" xfId="4318"/>
    <cellStyle name="_бюджет на 2009 ТЭЦ-1._06.10_Услуги по санобработке и вывозу мусора_2011 3" xfId="7450"/>
    <cellStyle name="_бюджет на 2009 ТЭЦ-1._06.10_Услуги по санобработке и вывозу мусора_2011 3" xfId="7449"/>
    <cellStyle name="_бюджет на 2010 ТЭЦ-1." xfId="380"/>
    <cellStyle name="_бюджет на 2010 ТЭЦ-1." xfId="381"/>
    <cellStyle name="_бюджет на 2010 ТЭЦ-1. 10" xfId="382"/>
    <cellStyle name="_бюджет на 2010 ТЭЦ-1. 10" xfId="383"/>
    <cellStyle name="_бюджет на 2010 ТЭЦ-1. 10 2" xfId="4321"/>
    <cellStyle name="_бюджет на 2010 ТЭЦ-1. 10 2" xfId="4322"/>
    <cellStyle name="_бюджет на 2010 ТЭЦ-1. 10 3" xfId="7443"/>
    <cellStyle name="_бюджет на 2010 ТЭЦ-1. 10 3" xfId="7442"/>
    <cellStyle name="_бюджет на 2010 ТЭЦ-1. 11" xfId="384"/>
    <cellStyle name="_бюджет на 2010 ТЭЦ-1. 11" xfId="385"/>
    <cellStyle name="_бюджет на 2010 ТЭЦ-1. 11 2" xfId="4323"/>
    <cellStyle name="_бюджет на 2010 ТЭЦ-1. 11 2" xfId="4324"/>
    <cellStyle name="_бюджет на 2010 ТЭЦ-1. 11 3" xfId="7423"/>
    <cellStyle name="_бюджет на 2010 ТЭЦ-1. 11 3" xfId="7422"/>
    <cellStyle name="_бюджет на 2010 ТЭЦ-1. 12" xfId="386"/>
    <cellStyle name="_бюджет на 2010 ТЭЦ-1. 12" xfId="387"/>
    <cellStyle name="_бюджет на 2010 ТЭЦ-1. 12 2" xfId="4325"/>
    <cellStyle name="_бюджет на 2010 ТЭЦ-1. 12 2" xfId="4326"/>
    <cellStyle name="_бюджет на 2010 ТЭЦ-1. 12 3" xfId="5591"/>
    <cellStyle name="_бюджет на 2010 ТЭЦ-1. 12 3" xfId="7421"/>
    <cellStyle name="_бюджет на 2010 ТЭЦ-1. 13" xfId="2736"/>
    <cellStyle name="_бюджет на 2010 ТЭЦ-1. 13" xfId="2737"/>
    <cellStyle name="_бюджет на 2010 ТЭЦ-1. 13 2" xfId="6499"/>
    <cellStyle name="_бюджет на 2010 ТЭЦ-1. 13 2" xfId="6500"/>
    <cellStyle name="_бюджет на 2010 ТЭЦ-1. 13 3" xfId="7610"/>
    <cellStyle name="_бюджет на 2010 ТЭЦ-1. 13 3" xfId="7611"/>
    <cellStyle name="_бюджет на 2010 ТЭЦ-1. 14" xfId="4319"/>
    <cellStyle name="_бюджет на 2010 ТЭЦ-1. 14" xfId="4320"/>
    <cellStyle name="_бюджет на 2010 ТЭЦ-1. 15" xfId="7447"/>
    <cellStyle name="_бюджет на 2010 ТЭЦ-1. 15" xfId="7446"/>
    <cellStyle name="_бюджет на 2010 ТЭЦ-1. 2" xfId="388"/>
    <cellStyle name="_бюджет на 2010 ТЭЦ-1. 2" xfId="389"/>
    <cellStyle name="_бюджет на 2010 ТЭЦ-1. 2 2" xfId="4327"/>
    <cellStyle name="_бюджет на 2010 ТЭЦ-1. 2 2" xfId="4328"/>
    <cellStyle name="_бюджет на 2010 ТЭЦ-1. 2 3" xfId="5590"/>
    <cellStyle name="_бюджет на 2010 ТЭЦ-1. 2 3" xfId="5589"/>
    <cellStyle name="_бюджет на 2010 ТЭЦ-1. 3" xfId="390"/>
    <cellStyle name="_бюджет на 2010 ТЭЦ-1. 3" xfId="391"/>
    <cellStyle name="_бюджет на 2010 ТЭЦ-1. 3 2" xfId="4329"/>
    <cellStyle name="_бюджет на 2010 ТЭЦ-1. 3 2" xfId="4330"/>
    <cellStyle name="_бюджет на 2010 ТЭЦ-1. 3 3" xfId="5588"/>
    <cellStyle name="_бюджет на 2010 ТЭЦ-1. 3 3" xfId="7420"/>
    <cellStyle name="_бюджет на 2010 ТЭЦ-1. 4" xfId="392"/>
    <cellStyle name="_бюджет на 2010 ТЭЦ-1. 4" xfId="393"/>
    <cellStyle name="_бюджет на 2010 ТЭЦ-1. 4 2" xfId="4331"/>
    <cellStyle name="_бюджет на 2010 ТЭЦ-1. 4 2" xfId="4332"/>
    <cellStyle name="_бюджет на 2010 ТЭЦ-1. 4 3" xfId="7419"/>
    <cellStyle name="_бюджет на 2010 ТЭЦ-1. 4 3" xfId="5587"/>
    <cellStyle name="_бюджет на 2010 ТЭЦ-1. 5" xfId="394"/>
    <cellStyle name="_бюджет на 2010 ТЭЦ-1. 5" xfId="395"/>
    <cellStyle name="_бюджет на 2010 ТЭЦ-1. 5 2" xfId="4333"/>
    <cellStyle name="_бюджет на 2010 ТЭЦ-1. 5 2" xfId="4334"/>
    <cellStyle name="_бюджет на 2010 ТЭЦ-1. 5 3" xfId="5586"/>
    <cellStyle name="_бюджет на 2010 ТЭЦ-1. 5 3" xfId="7418"/>
    <cellStyle name="_бюджет на 2010 ТЭЦ-1. 6" xfId="396"/>
    <cellStyle name="_бюджет на 2010 ТЭЦ-1. 6" xfId="397"/>
    <cellStyle name="_бюджет на 2010 ТЭЦ-1. 6 2" xfId="4335"/>
    <cellStyle name="_бюджет на 2010 ТЭЦ-1. 6 2" xfId="4336"/>
    <cellStyle name="_бюджет на 2010 ТЭЦ-1. 6 3" xfId="5585"/>
    <cellStyle name="_бюджет на 2010 ТЭЦ-1. 6 3" xfId="7417"/>
    <cellStyle name="_бюджет на 2010 ТЭЦ-1. 7" xfId="398"/>
    <cellStyle name="_бюджет на 2010 ТЭЦ-1. 7" xfId="399"/>
    <cellStyle name="_бюджет на 2010 ТЭЦ-1. 7 2" xfId="4337"/>
    <cellStyle name="_бюджет на 2010 ТЭЦ-1. 7 2" xfId="4338"/>
    <cellStyle name="_бюджет на 2010 ТЭЦ-1. 7 3" xfId="7416"/>
    <cellStyle name="_бюджет на 2010 ТЭЦ-1. 7 3" xfId="5584"/>
    <cellStyle name="_бюджет на 2010 ТЭЦ-1. 8" xfId="400"/>
    <cellStyle name="_бюджет на 2010 ТЭЦ-1. 8" xfId="401"/>
    <cellStyle name="_бюджет на 2010 ТЭЦ-1. 8 2" xfId="4339"/>
    <cellStyle name="_бюджет на 2010 ТЭЦ-1. 8 2" xfId="4340"/>
    <cellStyle name="_бюджет на 2010 ТЭЦ-1. 8 3" xfId="5583"/>
    <cellStyle name="_бюджет на 2010 ТЭЦ-1. 8 3" xfId="5582"/>
    <cellStyle name="_бюджет на 2010 ТЭЦ-1. 9" xfId="402"/>
    <cellStyle name="_бюджет на 2010 ТЭЦ-1. 9" xfId="403"/>
    <cellStyle name="_бюджет на 2010 ТЭЦ-1. 9 2" xfId="4341"/>
    <cellStyle name="_бюджет на 2010 ТЭЦ-1. 9 2" xfId="4342"/>
    <cellStyle name="_бюджет на 2010 ТЭЦ-1. 9 3" xfId="5581"/>
    <cellStyle name="_бюджет на 2010 ТЭЦ-1. 9 3" xfId="7415"/>
    <cellStyle name="_бюджет на 2010 ТЭЦ-1._06.10_Услуги по санобработке и вывозу мусора_2011" xfId="404"/>
    <cellStyle name="_бюджет на 2010 ТЭЦ-1._06.10_Услуги по санобработке и вывозу мусора_2011" xfId="405"/>
    <cellStyle name="_бюджет на 2010 ТЭЦ-1._06.10_Услуги по санобработке и вывозу мусора_2011 2" xfId="4343"/>
    <cellStyle name="_бюджет на 2010 ТЭЦ-1._06.10_Услуги по санобработке и вывозу мусора_2011 2" xfId="4344"/>
    <cellStyle name="_бюджет на 2010 ТЭЦ-1._06.10_Услуги по санобработке и вывозу мусора_2011 3" xfId="7414"/>
    <cellStyle name="_бюджет на 2010 ТЭЦ-1._06.10_Услуги по санобработке и вывозу мусора_2011 3" xfId="5580"/>
    <cellStyle name="_Бюджет ТЭЦ-2 проект 2010г._Наташа восстановл." xfId="406"/>
    <cellStyle name="_Бюджет ТЭЦ-2 проект 2010г._Наташа восстановл." xfId="407"/>
    <cellStyle name="_Бюджет ТЭЦ-2 проект 2010г._Наташа восстановл. 2" xfId="4345"/>
    <cellStyle name="_Бюджет ТЭЦ-2 проект 2010г._Наташа восстановл. 2" xfId="4346"/>
    <cellStyle name="_Бюджет ТЭЦ-2 проект 2010г._Наташа восстановл. 3" xfId="5579"/>
    <cellStyle name="_Бюджет ТЭЦ-2 проект 2010г._Наташа восстановл. 3" xfId="5578"/>
    <cellStyle name="_Бюджет ТЭЦ-2 проект 2010г._Наташа восстановл._06.10_Услуги по санобработке и вывозу мусора_2011" xfId="408"/>
    <cellStyle name="_Бюджет ТЭЦ-2 проект 2010г._Наташа восстановл._06.10_Услуги по санобработке и вывозу мусора_2011" xfId="409"/>
    <cellStyle name="_Бюджет ТЭЦ-2 проект 2010г._Наташа восстановл._06.10_Услуги по санобработке и вывозу мусора_2011 2" xfId="4347"/>
    <cellStyle name="_Бюджет ТЭЦ-2 проект 2010г._Наташа восстановл._06.10_Услуги по санобработке и вывозу мусора_2011 2" xfId="4348"/>
    <cellStyle name="_Бюджет ТЭЦ-2 проект 2010г._Наташа восстановл._06.10_Услуги по санобработке и вывозу мусора_2011 3" xfId="5577"/>
    <cellStyle name="_Бюджет ТЭЦ-2 проект 2010г._Наташа восстановл._06.10_Услуги по санобработке и вывозу мусора_2011 3" xfId="5576"/>
    <cellStyle name="_Бюджет ТЭЦ-2 проект 2010г._Наташа восстановл._ТЭЦ-2 Командировочные 2011.г  23.07.2010г." xfId="410"/>
    <cellStyle name="_Бюджет ТЭЦ-2 проект 2010г._Наташа восстановл._ТЭЦ-2 Командировочные 2011.г  23.07.2010г." xfId="411"/>
    <cellStyle name="_Бюджет ТЭЦ-2 проект 2010г._Наташа восстановл._ТЭЦ-2 Командировочные 2011.г  23.07.2010г. 2" xfId="4349"/>
    <cellStyle name="_Бюджет ТЭЦ-2 проект 2010г._Наташа восстановл._ТЭЦ-2 Командировочные 2011.г  23.07.2010г. 2" xfId="4350"/>
    <cellStyle name="_Бюджет ТЭЦ-2 проект 2010г._Наташа восстановл._ТЭЦ-2 Командировочные 2011.г  23.07.2010г. 3" xfId="5575"/>
    <cellStyle name="_Бюджет ТЭЦ-2 проект 2010г._Наташа восстановл._ТЭЦ-2 Командировочные 2011.г  23.07.2010г. 3" xfId="5574"/>
    <cellStyle name="_департаменты 9 мес" xfId="412"/>
    <cellStyle name="_департаменты 9 мес" xfId="413"/>
    <cellStyle name="_департаменты 9 мес 2" xfId="4351"/>
    <cellStyle name="_департаменты 9 мес 2" xfId="4352"/>
    <cellStyle name="_департаменты 9 мес 3" xfId="5573"/>
    <cellStyle name="_департаменты 9 мес 3" xfId="5572"/>
    <cellStyle name="_ежем.отчет_инвест" xfId="414"/>
    <cellStyle name="_ежем.отчет_инвест" xfId="415"/>
    <cellStyle name="_ежем.отчет_инвест 2" xfId="4353"/>
    <cellStyle name="_ежем.отчет_инвест 2" xfId="4354"/>
    <cellStyle name="_ежем.отчет_инвест 3" xfId="5571"/>
    <cellStyle name="_ежем.отчет_инвест 3" xfId="5570"/>
    <cellStyle name="_Ежемес.отчёт MMR_2009 Самрук-Энерго_01.10.09_last" xfId="416"/>
    <cellStyle name="_Ежемес.отчёт MMR_2009 Самрук-Энерго_01.10.09_last" xfId="417"/>
    <cellStyle name="_Ежемес.отчёт MMR_2009 Самрук-Энерго_01.10.09_last 2" xfId="4355"/>
    <cellStyle name="_Ежемес.отчёт MMR_2009 Самрук-Энерго_01.10.09_last 2" xfId="4356"/>
    <cellStyle name="_Ежемес.отчёт MMR_2009 Самрук-Энерго_01.10.09_last 3" xfId="5569"/>
    <cellStyle name="_Ежемес.отчёт MMR_2009 Самрук-Энерго_01.10.09_last 3" xfId="5568"/>
    <cellStyle name="_Ежемес.отчёт MMR_2009 Самрук-Энерго_october_last (1)" xfId="418"/>
    <cellStyle name="_Ежемес.отчёт MMR_2009 Самрук-Энерго_october_last (1)" xfId="419"/>
    <cellStyle name="_Ежемес.отчёт MMR_2009 Самрук-Энерго_october_last (1) 2" xfId="4357"/>
    <cellStyle name="_Ежемес.отчёт MMR_2009 Самрук-Энерго_october_last (1) 2" xfId="4358"/>
    <cellStyle name="_Ежемес.отчёт MMR_2009 Самрук-Энерго_october_last (1) 3" xfId="5567"/>
    <cellStyle name="_Ежемес.отчёт MMR_2009 Самрук-Энерго_october_last (1) 3" xfId="5566"/>
    <cellStyle name="_Испол бюджета 11 месяцев" xfId="420"/>
    <cellStyle name="_Испол бюджета 11 месяцев" xfId="421"/>
    <cellStyle name="_Испол бюджета 11 месяцев 2" xfId="2738"/>
    <cellStyle name="_Испол бюджета 11 месяцев 2" xfId="2739"/>
    <cellStyle name="_Испол бюджета 11 месяцев 2 2" xfId="6501"/>
    <cellStyle name="_Испол бюджета 11 месяцев 2 2" xfId="6502"/>
    <cellStyle name="_Испол бюджета 11 месяцев 2 3" xfId="7612"/>
    <cellStyle name="_Испол бюджета 11 месяцев 2 3" xfId="7613"/>
    <cellStyle name="_Испол бюджета 11 месяцев 3" xfId="4359"/>
    <cellStyle name="_Испол бюджета 11 месяцев 3" xfId="4360"/>
    <cellStyle name="_Испол бюджета 11 месяцев 4" xfId="5565"/>
    <cellStyle name="_Испол бюджета 11 месяцев 4" xfId="5564"/>
    <cellStyle name="_Испол. бюджета_2009г_2008." xfId="422"/>
    <cellStyle name="_Испол. бюджета_2009г_2008." xfId="423"/>
    <cellStyle name="_Испол. бюджета_2009г_2008. 2" xfId="4361"/>
    <cellStyle name="_Испол. бюджета_2009г_2008. 2" xfId="4362"/>
    <cellStyle name="_Испол. бюджета_2009г_2008. 3" xfId="5563"/>
    <cellStyle name="_Испол. бюджета_2009г_2008. 3" xfId="5562"/>
    <cellStyle name="_Квартальный отчет_2010 - формы для ТЭЦ-1,с комент. к разделу 7" xfId="424"/>
    <cellStyle name="_Квартальный отчет_2010 - формы для ТЭЦ-1,с комент. к разделу 7" xfId="425"/>
    <cellStyle name="_Квартальный отчет_2010 - формы для ТЭЦ-1,с комент. к разделу 7 2" xfId="4363"/>
    <cellStyle name="_Квартальный отчет_2010 - формы для ТЭЦ-1,с комент. к разделу 7 2" xfId="4364"/>
    <cellStyle name="_Квартальный отчет_2010 - формы для ТЭЦ-1,с комент. к разделу 7 3" xfId="7413"/>
    <cellStyle name="_Квартальный отчет_2010 - формы для ТЭЦ-1,с комент. к разделу 7 3" xfId="7412"/>
    <cellStyle name="_Копия расш. услуг по месячно 2010г. посл" xfId="426"/>
    <cellStyle name="_Копия расш. услуг по месячно 2010г. посл" xfId="427"/>
    <cellStyle name="_Копия расш. услуг по месячно 2010г. посл 2" xfId="4365"/>
    <cellStyle name="_Копия расш. услуг по месячно 2010г. посл 2" xfId="4366"/>
    <cellStyle name="_Копия расш. услуг по месячно 2010г. посл 3" xfId="5561"/>
    <cellStyle name="_Копия расш. услуг по месячно 2010г. посл 3" xfId="5560"/>
    <cellStyle name="_Лист15" xfId="428"/>
    <cellStyle name="_Лист15" xfId="429"/>
    <cellStyle name="_Лист15 2" xfId="4367"/>
    <cellStyle name="_Лист15 2" xfId="4368"/>
    <cellStyle name="_Лист15 3" xfId="5559"/>
    <cellStyle name="_Лист15 3" xfId="5558"/>
    <cellStyle name="_методика для СЭ" xfId="430"/>
    <cellStyle name="_методика для СЭ" xfId="431"/>
    <cellStyle name="_методика для СЭ 2" xfId="4369"/>
    <cellStyle name="_методика для СЭ 2" xfId="4370"/>
    <cellStyle name="_методика для СЭ 3" xfId="5557"/>
    <cellStyle name="_методика для СЭ 3" xfId="7411"/>
    <cellStyle name="_Оператив. отчет_2009_АО АлЭС_10.12.09_15.00" xfId="432"/>
    <cellStyle name="_Оператив. отчет_2009_АО АлЭС_10.12.09_15.00" xfId="433"/>
    <cellStyle name="_Оператив. отчет_2009_АО АлЭС_10.12.09_15.00 2" xfId="4371"/>
    <cellStyle name="_Оператив. отчет_2009_АО АлЭС_10.12.09_15.00 2" xfId="4372"/>
    <cellStyle name="_Оператив. отчет_2009_АО АлЭС_10.12.09_15.00 3" xfId="7410"/>
    <cellStyle name="_Оператив. отчет_2009_АО АлЭС_10.12.09_15.00 3" xfId="7409"/>
    <cellStyle name="_Помесячный транзит 2010г (1)" xfId="434"/>
    <cellStyle name="_Помесячный транзит 2010г (1)" xfId="435"/>
    <cellStyle name="_Помесячный транзит 2010г (1) 2" xfId="2740"/>
    <cellStyle name="_Помесячный транзит 2010г (1) 2" xfId="2741"/>
    <cellStyle name="_Помесячный транзит 2010г (1) 2 2" xfId="6503"/>
    <cellStyle name="_Помесячный транзит 2010г (1) 2 2" xfId="6504"/>
    <cellStyle name="_Помесячный транзит 2010г (1) 2 3" xfId="7614"/>
    <cellStyle name="_Помесячный транзит 2010г (1) 2 3" xfId="7615"/>
    <cellStyle name="_Помесячный транзит 2010г (1) 3" xfId="4373"/>
    <cellStyle name="_Помесячный транзит 2010г (1) 3" xfId="4374"/>
    <cellStyle name="_Помесячный транзит 2010г (1) 4" xfId="7408"/>
    <cellStyle name="_Помесячный транзит 2010г (1) 4" xfId="7407"/>
    <cellStyle name="_расчеты и расшиф.кондиционеры,газ.вода-11" xfId="436"/>
    <cellStyle name="_расчеты и расшиф.кондиционеры,газ.вода-11" xfId="437"/>
    <cellStyle name="_расчеты и расшиф.кондиционеры,газ.вода-11 2" xfId="4375"/>
    <cellStyle name="_расчеты и расшиф.кондиционеры,газ.вода-11 2" xfId="4376"/>
    <cellStyle name="_расчеты и расшиф.кондиционеры,газ.вода-11 3" xfId="7406"/>
    <cellStyle name="_расчеты и расшиф.кондиционеры,газ.вода-11 3" xfId="5556"/>
    <cellStyle name="_расчеты и расшиф.кондиционеры,газ.вода-11_Копия Копия РАСШИФРОВКИ ПОСЛЕДНИЙ ВАРИАН С БЮДЖЕТОМ пос верс" xfId="438"/>
    <cellStyle name="_расчеты и расшиф.кондиционеры,газ.вода-11_Копия Копия РАСШИФРОВКИ ПОСЛЕДНИЙ ВАРИАН С БЮДЖЕТОМ пос верс" xfId="439"/>
    <cellStyle name="_расчеты и расшиф.кондиционеры,газ.вода-11_Копия Копия РАСШИФРОВКИ ПОСЛЕДНИЙ ВАРИАН С БЮДЖЕТОМ пос верс 2" xfId="4377"/>
    <cellStyle name="_расчеты и расшиф.кондиционеры,газ.вода-11_Копия Копия РАСШИФРОВКИ ПОСЛЕДНИЙ ВАРИАН С БЮДЖЕТОМ пос верс 2" xfId="4378"/>
    <cellStyle name="_расчеты и расшиф.кондиционеры,газ.вода-11_Копия Копия РАСШИФРОВКИ ПОСЛЕДНИЙ ВАРИАН С БЮДЖЕТОМ пос верс 3" xfId="7405"/>
    <cellStyle name="_расчеты и расшиф.кондиционеры,газ.вода-11_Копия Копия РАСШИФРОВКИ ПОСЛЕДНИЙ ВАРИАН С БЮДЖЕТОМ пос верс 3" xfId="7404"/>
    <cellStyle name="_расчеты и расшиф.кондиционеры,газ.вода-11_ТЭЦ-1_БЮДЖЕТ 2011 от 20.07.10г" xfId="440"/>
    <cellStyle name="_расчеты и расшиф.кондиционеры,газ.вода-11_ТЭЦ-1_БЮДЖЕТ 2011 от 20.07.10г" xfId="441"/>
    <cellStyle name="_расчеты и расшиф.кондиционеры,газ.вода-11_ТЭЦ-1_БЮДЖЕТ 2011 от 20.07.10г 2" xfId="4379"/>
    <cellStyle name="_расчеты и расшиф.кондиционеры,газ.вода-11_ТЭЦ-1_БЮДЖЕТ 2011 от 20.07.10г 2" xfId="4380"/>
    <cellStyle name="_расчеты и расшиф.кондиционеры,газ.вода-11_ТЭЦ-1_БЮДЖЕТ 2011 от 20.07.10г 3" xfId="7403"/>
    <cellStyle name="_расчеты и расшиф.кондиционеры,газ.вода-11_ТЭЦ-1_БЮДЖЕТ 2011 от 20.07.10г 3" xfId="5555"/>
    <cellStyle name="_расчеты и расшиф.ст.06.10 дератизация-11" xfId="442"/>
    <cellStyle name="_расчеты и расшиф.ст.06.10 дератизация-11" xfId="443"/>
    <cellStyle name="_расчеты и расшиф.ст.06.10 дератизация-11 2" xfId="4381"/>
    <cellStyle name="_расчеты и расшиф.ст.06.10 дератизация-11 2" xfId="4382"/>
    <cellStyle name="_расчеты и расшиф.ст.06.10 дератизация-11 3" xfId="5554"/>
    <cellStyle name="_расчеты и расшиф.ст.06.10 дератизация-11 3" xfId="7402"/>
    <cellStyle name="_расчеты и расшиф.ст.06.10 дератизация-11_Копия Копия РАСШИФРОВКИ ПОСЛЕДНИЙ ВАРИАН С БЮДЖЕТОМ пос верс" xfId="444"/>
    <cellStyle name="_расчеты и расшиф.ст.06.10 дератизация-11_Копия Копия РАСШИФРОВКИ ПОСЛЕДНИЙ ВАРИАН С БЮДЖЕТОМ пос верс" xfId="445"/>
    <cellStyle name="_расчеты и расшиф.ст.06.10 дератизация-11_Копия Копия РАСШИФРОВКИ ПОСЛЕДНИЙ ВАРИАН С БЮДЖЕТОМ пос верс 2" xfId="4383"/>
    <cellStyle name="_расчеты и расшиф.ст.06.10 дератизация-11_Копия Копия РАСШИФРОВКИ ПОСЛЕДНИЙ ВАРИАН С БЮДЖЕТОМ пос верс 2" xfId="4384"/>
    <cellStyle name="_расчеты и расшиф.ст.06.10 дератизация-11_Копия Копия РАСШИФРОВКИ ПОСЛЕДНИЙ ВАРИАН С БЮДЖЕТОМ пос верс 3" xfId="7401"/>
    <cellStyle name="_расчеты и расшиф.ст.06.10 дератизация-11_Копия Копия РАСШИФРОВКИ ПОСЛЕДНИЙ ВАРИАН С БЮДЖЕТОМ пос верс 3" xfId="5553"/>
    <cellStyle name="_расчеты и расшиф.ст.06.10 дератизация-11_ТЭЦ-1_БЮДЖЕТ 2011 от 20.07.10г" xfId="446"/>
    <cellStyle name="_расчеты и расшиф.ст.06.10 дератизация-11_ТЭЦ-1_БЮДЖЕТ 2011 от 20.07.10г" xfId="447"/>
    <cellStyle name="_расчеты и расшиф.ст.06.10 дератизация-11_ТЭЦ-1_БЮДЖЕТ 2011 от 20.07.10г 2" xfId="4385"/>
    <cellStyle name="_расчеты и расшиф.ст.06.10 дератизация-11_ТЭЦ-1_БЮДЖЕТ 2011 от 20.07.10г 2" xfId="4386"/>
    <cellStyle name="_расчеты и расшиф.ст.06.10 дератизация-11_ТЭЦ-1_БЮДЖЕТ 2011 от 20.07.10г 3" xfId="5552"/>
    <cellStyle name="_расчеты и расшиф.ст.06.10 дератизация-11_ТЭЦ-1_БЮДЖЕТ 2011 от 20.07.10г 3" xfId="5551"/>
    <cellStyle name="_расш. услуг по месячно 2009г." xfId="448"/>
    <cellStyle name="_расш. услуг по месячно 2009г." xfId="449"/>
    <cellStyle name="_расш. услуг по месячно 2009г. 2" xfId="4387"/>
    <cellStyle name="_расш. услуг по месячно 2009г. 2" xfId="4388"/>
    <cellStyle name="_расш. услуг по месячно 2009г. 3" xfId="5550"/>
    <cellStyle name="_расш. услуг по месячно 2009г. 3" xfId="5549"/>
    <cellStyle name="_расш. услуг по месячно 2009г._Копия Копия РАСШИФРОВКИ ПОСЛЕДНИЙ ВАРИАН С БЮДЖЕТОМ пос верс" xfId="450"/>
    <cellStyle name="_расш. услуг по месячно 2009г._Копия Копия РАСШИФРОВКИ ПОСЛЕДНИЙ ВАРИАН С БЮДЖЕТОМ пос верс" xfId="451"/>
    <cellStyle name="_расш. услуг по месячно 2009г._Копия Копия РАСШИФРОВКИ ПОСЛЕДНИЙ ВАРИАН С БЮДЖЕТОМ пос верс 2" xfId="4389"/>
    <cellStyle name="_расш. услуг по месячно 2009г._Копия Копия РАСШИФРОВКИ ПОСЛЕДНИЙ ВАРИАН С БЮДЖЕТОМ пос верс 2" xfId="4390"/>
    <cellStyle name="_расш. услуг по месячно 2009г._Копия Копия РАСШИФРОВКИ ПОСЛЕДНИЙ ВАРИАН С БЮДЖЕТОМ пос верс 3" xfId="5548"/>
    <cellStyle name="_расш. услуг по месячно 2009г._Копия Копия РАСШИФРОВКИ ПОСЛЕДНИЙ ВАРИАН С БЮДЖЕТОМ пос верс 3" xfId="7400"/>
    <cellStyle name="_расш. услуг по месячно 2009г._ТЭЦ-1_БЮДЖЕТ 2011 от 20.07.10г" xfId="452"/>
    <cellStyle name="_расш. услуг по месячно 2009г._ТЭЦ-1_БЮДЖЕТ 2011 от 20.07.10г" xfId="453"/>
    <cellStyle name="_расш. услуг по месячно 2009г._ТЭЦ-1_БЮДЖЕТ 2011 от 20.07.10г 2" xfId="4391"/>
    <cellStyle name="_расш. услуг по месячно 2009г._ТЭЦ-1_БЮДЖЕТ 2011 от 20.07.10г 2" xfId="4392"/>
    <cellStyle name="_расш. услуг по месячно 2009г._ТЭЦ-1_БЮДЖЕТ 2011 от 20.07.10г 3" xfId="7399"/>
    <cellStyle name="_расш. услуг по месячно 2009г._ТЭЦ-1_БЮДЖЕТ 2011 от 20.07.10г 3" xfId="5547"/>
    <cellStyle name="_расш. услуг по месячно 2010г." xfId="454"/>
    <cellStyle name="_расш. услуг по месячно 2010г." xfId="455"/>
    <cellStyle name="_расш. услуг по месячно 2010г. 2" xfId="4393"/>
    <cellStyle name="_расш. услуг по месячно 2010г. 2" xfId="4394"/>
    <cellStyle name="_расш. услуг по месячно 2010г. 3" xfId="5546"/>
    <cellStyle name="_расш. услуг по месячно 2010г. 3" xfId="5545"/>
    <cellStyle name="_РАСШИФРОВКИ" xfId="456"/>
    <cellStyle name="_РАСШИФРОВКИ" xfId="457"/>
    <cellStyle name="_РАСШИФРОВКИ 2" xfId="4395"/>
    <cellStyle name="_РАСШИФРОВКИ 2" xfId="4396"/>
    <cellStyle name="_РАСШИФРОВКИ 3" xfId="5544"/>
    <cellStyle name="_РАСШИФРОВКИ 3" xfId="5543"/>
    <cellStyle name="_Расшифровки помесячно 2010 с бюджетом" xfId="458"/>
    <cellStyle name="_Расшифровки помесячно 2010 с бюджетом" xfId="459"/>
    <cellStyle name="_Расшифровки помесячно 2010 с бюджетом 2" xfId="4397"/>
    <cellStyle name="_Расшифровки помесячно 2010 с бюджетом 2" xfId="4398"/>
    <cellStyle name="_Расшифровки помесячно 2010 с бюджетом 3" xfId="7398"/>
    <cellStyle name="_Расшифровки помесячно 2010 с бюджетом 3" xfId="7397"/>
    <cellStyle name="_расшифровки-форма-год Вика" xfId="460"/>
    <cellStyle name="_расшифровки-форма-год Вика" xfId="461"/>
    <cellStyle name="_расшифровки-форма-год Вика 2" xfId="4399"/>
    <cellStyle name="_расшифровки-форма-год Вика 2" xfId="4400"/>
    <cellStyle name="_расшифровки-форма-год Вика 3" xfId="5542"/>
    <cellStyle name="_расшифровки-форма-год Вика 3" xfId="7396"/>
    <cellStyle name="_расшифровки-форма-год ст.06.09" xfId="462"/>
    <cellStyle name="_расшифровки-форма-год ст.06.09" xfId="463"/>
    <cellStyle name="_расшифровки-форма-год ст.06.09 (1)" xfId="464"/>
    <cellStyle name="_расшифровки-форма-год ст.06.09 (1)" xfId="465"/>
    <cellStyle name="_расшифровки-форма-год ст.06.09 (1) 10" xfId="466"/>
    <cellStyle name="_расшифровки-форма-год ст.06.09 (1) 10" xfId="467"/>
    <cellStyle name="_расшифровки-форма-год ст.06.09 (1) 10 2" xfId="4405"/>
    <cellStyle name="_расшифровки-форма-год ст.06.09 (1) 10 2" xfId="4406"/>
    <cellStyle name="_расшифровки-форма-год ст.06.09 (1) 10 3" xfId="7512"/>
    <cellStyle name="_расшифровки-форма-год ст.06.09 (1) 10 3" xfId="7395"/>
    <cellStyle name="_расшифровки-форма-год ст.06.09 (1) 11" xfId="468"/>
    <cellStyle name="_расшифровки-форма-год ст.06.09 (1) 11" xfId="469"/>
    <cellStyle name="_расшифровки-форма-год ст.06.09 (1) 11 2" xfId="4407"/>
    <cellStyle name="_расшифровки-форма-год ст.06.09 (1) 11 2" xfId="4408"/>
    <cellStyle name="_расшифровки-форма-год ст.06.09 (1) 11 3" xfId="7394"/>
    <cellStyle name="_расшифровки-форма-год ст.06.09 (1) 11 3" xfId="7393"/>
    <cellStyle name="_расшифровки-форма-год ст.06.09 (1) 12" xfId="470"/>
    <cellStyle name="_расшифровки-форма-год ст.06.09 (1) 12" xfId="471"/>
    <cellStyle name="_расшифровки-форма-год ст.06.09 (1) 12 2" xfId="4409"/>
    <cellStyle name="_расшифровки-форма-год ст.06.09 (1) 12 2" xfId="4410"/>
    <cellStyle name="_расшифровки-форма-год ст.06.09 (1) 12 3" xfId="7392"/>
    <cellStyle name="_расшифровки-форма-год ст.06.09 (1) 12 3" xfId="7391"/>
    <cellStyle name="_расшифровки-форма-год ст.06.09 (1) 13" xfId="2742"/>
    <cellStyle name="_расшифровки-форма-год ст.06.09 (1) 13" xfId="2743"/>
    <cellStyle name="_расшифровки-форма-год ст.06.09 (1) 13 2" xfId="6505"/>
    <cellStyle name="_расшифровки-форма-год ст.06.09 (1) 13 2" xfId="6506"/>
    <cellStyle name="_расшифровки-форма-год ст.06.09 (1) 13 3" xfId="7616"/>
    <cellStyle name="_расшифровки-форма-год ст.06.09 (1) 13 3" xfId="7617"/>
    <cellStyle name="_расшифровки-форма-год ст.06.09 (1) 14" xfId="4403"/>
    <cellStyle name="_расшифровки-форма-год ст.06.09 (1) 14" xfId="4404"/>
    <cellStyle name="_расшифровки-форма-год ст.06.09 (1) 15" xfId="5539"/>
    <cellStyle name="_расшифровки-форма-год ст.06.09 (1) 15" xfId="5538"/>
    <cellStyle name="_расшифровки-форма-год ст.06.09 (1) 2" xfId="472"/>
    <cellStyle name="_расшифровки-форма-год ст.06.09 (1) 2" xfId="473"/>
    <cellStyle name="_расшифровки-форма-год ст.06.09 (1) 2 2" xfId="4411"/>
    <cellStyle name="_расшифровки-форма-год ст.06.09 (1) 2 2" xfId="4412"/>
    <cellStyle name="_расшифровки-форма-год ст.06.09 (1) 2 3" xfId="7390"/>
    <cellStyle name="_расшифровки-форма-год ст.06.09 (1) 2 3" xfId="7389"/>
    <cellStyle name="_расшифровки-форма-год ст.06.09 (1) 3" xfId="474"/>
    <cellStyle name="_расшифровки-форма-год ст.06.09 (1) 3" xfId="475"/>
    <cellStyle name="_расшифровки-форма-год ст.06.09 (1) 3 2" xfId="4413"/>
    <cellStyle name="_расшифровки-форма-год ст.06.09 (1) 3 2" xfId="4414"/>
    <cellStyle name="_расшифровки-форма-год ст.06.09 (1) 3 3" xfId="7388"/>
    <cellStyle name="_расшифровки-форма-год ст.06.09 (1) 3 3" xfId="7387"/>
    <cellStyle name="_расшифровки-форма-год ст.06.09 (1) 4" xfId="476"/>
    <cellStyle name="_расшифровки-форма-год ст.06.09 (1) 4" xfId="477"/>
    <cellStyle name="_расшифровки-форма-год ст.06.09 (1) 4 2" xfId="4415"/>
    <cellStyle name="_расшифровки-форма-год ст.06.09 (1) 4 2" xfId="4416"/>
    <cellStyle name="_расшифровки-форма-год ст.06.09 (1) 4 3" xfId="7386"/>
    <cellStyle name="_расшифровки-форма-год ст.06.09 (1) 4 3" xfId="7385"/>
    <cellStyle name="_расшифровки-форма-год ст.06.09 (1) 5" xfId="478"/>
    <cellStyle name="_расшифровки-форма-год ст.06.09 (1) 5" xfId="479"/>
    <cellStyle name="_расшифровки-форма-год ст.06.09 (1) 5 2" xfId="4417"/>
    <cellStyle name="_расшифровки-форма-год ст.06.09 (1) 5 2" xfId="4418"/>
    <cellStyle name="_расшифровки-форма-год ст.06.09 (1) 5 3" xfId="7384"/>
    <cellStyle name="_расшифровки-форма-год ст.06.09 (1) 5 3" xfId="7383"/>
    <cellStyle name="_расшифровки-форма-год ст.06.09 (1) 6" xfId="480"/>
    <cellStyle name="_расшифровки-форма-год ст.06.09 (1) 6" xfId="481"/>
    <cellStyle name="_расшифровки-форма-год ст.06.09 (1) 6 2" xfId="4419"/>
    <cellStyle name="_расшифровки-форма-год ст.06.09 (1) 6 2" xfId="4420"/>
    <cellStyle name="_расшифровки-форма-год ст.06.09 (1) 6 3" xfId="7382"/>
    <cellStyle name="_расшифровки-форма-год ст.06.09 (1) 6 3" xfId="7381"/>
    <cellStyle name="_расшифровки-форма-год ст.06.09 (1) 7" xfId="482"/>
    <cellStyle name="_расшифровки-форма-год ст.06.09 (1) 7" xfId="483"/>
    <cellStyle name="_расшифровки-форма-год ст.06.09 (1) 7 2" xfId="4421"/>
    <cellStyle name="_расшифровки-форма-год ст.06.09 (1) 7 2" xfId="4422"/>
    <cellStyle name="_расшифровки-форма-год ст.06.09 (1) 7 3" xfId="7380"/>
    <cellStyle name="_расшифровки-форма-год ст.06.09 (1) 7 3" xfId="7379"/>
    <cellStyle name="_расшифровки-форма-год ст.06.09 (1) 8" xfId="484"/>
    <cellStyle name="_расшифровки-форма-год ст.06.09 (1) 8" xfId="485"/>
    <cellStyle name="_расшифровки-форма-год ст.06.09 (1) 8 2" xfId="4423"/>
    <cellStyle name="_расшифровки-форма-год ст.06.09 (1) 8 2" xfId="4424"/>
    <cellStyle name="_расшифровки-форма-год ст.06.09 (1) 8 3" xfId="7378"/>
    <cellStyle name="_расшифровки-форма-год ст.06.09 (1) 8 3" xfId="7377"/>
    <cellStyle name="_расшифровки-форма-год ст.06.09 (1) 9" xfId="486"/>
    <cellStyle name="_расшифровки-форма-год ст.06.09 (1) 9" xfId="487"/>
    <cellStyle name="_расшифровки-форма-год ст.06.09 (1) 9 2" xfId="4425"/>
    <cellStyle name="_расшифровки-форма-год ст.06.09 (1) 9 2" xfId="4426"/>
    <cellStyle name="_расшифровки-форма-год ст.06.09 (1) 9 3" xfId="7376"/>
    <cellStyle name="_расшифровки-форма-год ст.06.09 (1) 9 3" xfId="7375"/>
    <cellStyle name="_расшифровки-форма-год ст.06.09 (1)_06.10_Услуги по санобработке и вывозу мусора_2011" xfId="488"/>
    <cellStyle name="_расшифровки-форма-год ст.06.09 (1)_06.10_Услуги по санобработке и вывозу мусора_2011" xfId="489"/>
    <cellStyle name="_расшифровки-форма-год ст.06.09 (1)_06.10_Услуги по санобработке и вывозу мусора_2011 2" xfId="4427"/>
    <cellStyle name="_расшифровки-форма-год ст.06.09 (1)_06.10_Услуги по санобработке и вывозу мусора_2011 2" xfId="4428"/>
    <cellStyle name="_расшифровки-форма-год ст.06.09 (1)_06.10_Услуги по санобработке и вывозу мусора_2011 3" xfId="7374"/>
    <cellStyle name="_расшифровки-форма-год ст.06.09 (1)_06.10_Услуги по санобработке и вывозу мусора_2011 3" xfId="7373"/>
    <cellStyle name="_расшифровки-форма-год ст.06.09 10" xfId="490"/>
    <cellStyle name="_расшифровки-форма-год ст.06.09 10" xfId="491"/>
    <cellStyle name="_расшифровки-форма-год ст.06.09 10 2" xfId="4429"/>
    <cellStyle name="_расшифровки-форма-год ст.06.09 10 2" xfId="4430"/>
    <cellStyle name="_расшифровки-форма-год ст.06.09 10 3" xfId="7372"/>
    <cellStyle name="_расшифровки-форма-год ст.06.09 10 3" xfId="5537"/>
    <cellStyle name="_расшифровки-форма-год ст.06.09 11" xfId="492"/>
    <cellStyle name="_расшифровки-форма-год ст.06.09 11" xfId="493"/>
    <cellStyle name="_расшифровки-форма-год ст.06.09 11 2" xfId="4431"/>
    <cellStyle name="_расшифровки-форма-год ст.06.09 11 2" xfId="4432"/>
    <cellStyle name="_расшифровки-форма-год ст.06.09 11 3" xfId="7371"/>
    <cellStyle name="_расшифровки-форма-год ст.06.09 11 3" xfId="7370"/>
    <cellStyle name="_расшифровки-форма-год ст.06.09 12" xfId="494"/>
    <cellStyle name="_расшифровки-форма-год ст.06.09 12" xfId="495"/>
    <cellStyle name="_расшифровки-форма-год ст.06.09 12 2" xfId="4433"/>
    <cellStyle name="_расшифровки-форма-год ст.06.09 12 2" xfId="4434"/>
    <cellStyle name="_расшифровки-форма-год ст.06.09 12 3" xfId="7369"/>
    <cellStyle name="_расшифровки-форма-год ст.06.09 12 3" xfId="7368"/>
    <cellStyle name="_расшифровки-форма-год ст.06.09 13" xfId="2744"/>
    <cellStyle name="_расшифровки-форма-год ст.06.09 13" xfId="2745"/>
    <cellStyle name="_расшифровки-форма-год ст.06.09 13 2" xfId="6507"/>
    <cellStyle name="_расшифровки-форма-год ст.06.09 13 2" xfId="6508"/>
    <cellStyle name="_расшифровки-форма-год ст.06.09 13 3" xfId="7618"/>
    <cellStyle name="_расшифровки-форма-год ст.06.09 13 3" xfId="7619"/>
    <cellStyle name="_расшифровки-форма-год ст.06.09 14" xfId="4401"/>
    <cellStyle name="_расшифровки-форма-год ст.06.09 14" xfId="4402"/>
    <cellStyle name="_расшифровки-форма-год ст.06.09 15" xfId="5541"/>
    <cellStyle name="_расшифровки-форма-год ст.06.09 15" xfId="5540"/>
    <cellStyle name="_расшифровки-форма-год ст.06.09 2" xfId="496"/>
    <cellStyle name="_расшифровки-форма-год ст.06.09 2" xfId="497"/>
    <cellStyle name="_расшифровки-форма-год ст.06.09 2 2" xfId="4435"/>
    <cellStyle name="_расшифровки-форма-год ст.06.09 2 2" xfId="4436"/>
    <cellStyle name="_расшифровки-форма-год ст.06.09 2 3" xfId="5536"/>
    <cellStyle name="_расшифровки-форма-год ст.06.09 2 3" xfId="7367"/>
    <cellStyle name="_расшифровки-форма-год ст.06.09 3" xfId="498"/>
    <cellStyle name="_расшифровки-форма-год ст.06.09 3" xfId="499"/>
    <cellStyle name="_расшифровки-форма-год ст.06.09 3 2" xfId="4437"/>
    <cellStyle name="_расшифровки-форма-год ст.06.09 3 2" xfId="4438"/>
    <cellStyle name="_расшифровки-форма-год ст.06.09 3 3" xfId="5535"/>
    <cellStyle name="_расшифровки-форма-год ст.06.09 3 3" xfId="5534"/>
    <cellStyle name="_расшифровки-форма-год ст.06.09 4" xfId="500"/>
    <cellStyle name="_расшифровки-форма-год ст.06.09 4" xfId="501"/>
    <cellStyle name="_расшифровки-форма-год ст.06.09 4 2" xfId="4439"/>
    <cellStyle name="_расшифровки-форма-год ст.06.09 4 2" xfId="4440"/>
    <cellStyle name="_расшифровки-форма-год ст.06.09 4 3" xfId="5533"/>
    <cellStyle name="_расшифровки-форма-год ст.06.09 4 3" xfId="5532"/>
    <cellStyle name="_расшифровки-форма-год ст.06.09 5" xfId="502"/>
    <cellStyle name="_расшифровки-форма-год ст.06.09 5" xfId="503"/>
    <cellStyle name="_расшифровки-форма-год ст.06.09 5 2" xfId="4441"/>
    <cellStyle name="_расшифровки-форма-год ст.06.09 5 2" xfId="4442"/>
    <cellStyle name="_расшифровки-форма-год ст.06.09 5 3" xfId="5531"/>
    <cellStyle name="_расшифровки-форма-год ст.06.09 5 3" xfId="5530"/>
    <cellStyle name="_расшифровки-форма-год ст.06.09 6" xfId="504"/>
    <cellStyle name="_расшифровки-форма-год ст.06.09 6" xfId="505"/>
    <cellStyle name="_расшифровки-форма-год ст.06.09 6 2" xfId="4443"/>
    <cellStyle name="_расшифровки-форма-год ст.06.09 6 2" xfId="4444"/>
    <cellStyle name="_расшифровки-форма-год ст.06.09 6 3" xfId="5529"/>
    <cellStyle name="_расшифровки-форма-год ст.06.09 6 3" xfId="5528"/>
    <cellStyle name="_расшифровки-форма-год ст.06.09 7" xfId="506"/>
    <cellStyle name="_расшифровки-форма-год ст.06.09 7" xfId="507"/>
    <cellStyle name="_расшифровки-форма-год ст.06.09 7 2" xfId="4445"/>
    <cellStyle name="_расшифровки-форма-год ст.06.09 7 2" xfId="4446"/>
    <cellStyle name="_расшифровки-форма-год ст.06.09 7 3" xfId="5527"/>
    <cellStyle name="_расшифровки-форма-год ст.06.09 7 3" xfId="7366"/>
    <cellStyle name="_расшифровки-форма-год ст.06.09 8" xfId="508"/>
    <cellStyle name="_расшифровки-форма-год ст.06.09 8" xfId="509"/>
    <cellStyle name="_расшифровки-форма-год ст.06.09 8 2" xfId="4447"/>
    <cellStyle name="_расшифровки-форма-год ст.06.09 8 2" xfId="4448"/>
    <cellStyle name="_расшифровки-форма-год ст.06.09 8 3" xfId="5526"/>
    <cellStyle name="_расшифровки-форма-год ст.06.09 8 3" xfId="5525"/>
    <cellStyle name="_расшифровки-форма-год ст.06.09 9" xfId="510"/>
    <cellStyle name="_расшифровки-форма-год ст.06.09 9" xfId="511"/>
    <cellStyle name="_расшифровки-форма-год ст.06.09 9 2" xfId="4449"/>
    <cellStyle name="_расшифровки-форма-год ст.06.09 9 2" xfId="4450"/>
    <cellStyle name="_расшифровки-форма-год ст.06.09 9 3" xfId="5524"/>
    <cellStyle name="_расшифровки-форма-год ст.06.09 9 3" xfId="5523"/>
    <cellStyle name="_расшифровки-форма-год ст.06.09_06.10_Услуги по санобработке и вывозу мусора_2011" xfId="512"/>
    <cellStyle name="_расшифровки-форма-год ст.06.09_06.10_Услуги по санобработке и вывозу мусора_2011" xfId="513"/>
    <cellStyle name="_расшифровки-форма-год ст.06.09_06.10_Услуги по санобработке и вывозу мусора_2011 2" xfId="4451"/>
    <cellStyle name="_расшифровки-форма-год ст.06.09_06.10_Услуги по санобработке и вывозу мусора_2011 2" xfId="4452"/>
    <cellStyle name="_расшифровки-форма-год ст.06.09_06.10_Услуги по санобработке и вывозу мусора_2011 3" xfId="5522"/>
    <cellStyle name="_расшифровки-форма-год ст.06.09_06.10_Услуги по санобработке и вывозу мусора_2011 3" xfId="5521"/>
    <cellStyle name="_расшифровки-форма-год ТЭЦ-1" xfId="514"/>
    <cellStyle name="_расшифровки-форма-год ТЭЦ-1" xfId="515"/>
    <cellStyle name="_расшифровки-форма-год ТЭЦ-1 10" xfId="516"/>
    <cellStyle name="_расшифровки-форма-год ТЭЦ-1 10" xfId="517"/>
    <cellStyle name="_расшифровки-форма-год ТЭЦ-1 10 2" xfId="4455"/>
    <cellStyle name="_расшифровки-форма-год ТЭЦ-1 10 2" xfId="4456"/>
    <cellStyle name="_расшифровки-форма-год ТЭЦ-1 10 3" xfId="7364"/>
    <cellStyle name="_расшифровки-форма-год ТЭЦ-1 10 3" xfId="7363"/>
    <cellStyle name="_расшифровки-форма-год ТЭЦ-1 11" xfId="518"/>
    <cellStyle name="_расшифровки-форма-год ТЭЦ-1 11" xfId="519"/>
    <cellStyle name="_расшифровки-форма-год ТЭЦ-1 11 2" xfId="4457"/>
    <cellStyle name="_расшифровки-форма-год ТЭЦ-1 11 2" xfId="4458"/>
    <cellStyle name="_расшифровки-форма-год ТЭЦ-1 11 3" xfId="7362"/>
    <cellStyle name="_расшифровки-форма-год ТЭЦ-1 11 3" xfId="7361"/>
    <cellStyle name="_расшифровки-форма-год ТЭЦ-1 12" xfId="520"/>
    <cellStyle name="_расшифровки-форма-год ТЭЦ-1 12" xfId="521"/>
    <cellStyle name="_расшифровки-форма-год ТЭЦ-1 12 2" xfId="4459"/>
    <cellStyle name="_расшифровки-форма-год ТЭЦ-1 12 2" xfId="4460"/>
    <cellStyle name="_расшифровки-форма-год ТЭЦ-1 12 3" xfId="7360"/>
    <cellStyle name="_расшифровки-форма-год ТЭЦ-1 12 3" xfId="7359"/>
    <cellStyle name="_расшифровки-форма-год ТЭЦ-1 13" xfId="4453"/>
    <cellStyle name="_расшифровки-форма-год ТЭЦ-1 13" xfId="4454"/>
    <cellStyle name="_расшифровки-форма-год ТЭЦ-1 14" xfId="5520"/>
    <cellStyle name="_расшифровки-форма-год ТЭЦ-1 14" xfId="7365"/>
    <cellStyle name="_расшифровки-форма-год ТЭЦ-1 2" xfId="522"/>
    <cellStyle name="_расшифровки-форма-год ТЭЦ-1 2" xfId="523"/>
    <cellStyle name="_расшифровки-форма-год ТЭЦ-1 2 2" xfId="4461"/>
    <cellStyle name="_расшифровки-форма-год ТЭЦ-1 2 2" xfId="4462"/>
    <cellStyle name="_расшифровки-форма-год ТЭЦ-1 2 3" xfId="7358"/>
    <cellStyle name="_расшифровки-форма-год ТЭЦ-1 2 3" xfId="7357"/>
    <cellStyle name="_расшифровки-форма-год ТЭЦ-1 3" xfId="524"/>
    <cellStyle name="_расшифровки-форма-год ТЭЦ-1 3" xfId="525"/>
    <cellStyle name="_расшифровки-форма-год ТЭЦ-1 3 2" xfId="4463"/>
    <cellStyle name="_расшифровки-форма-год ТЭЦ-1 3 2" xfId="4464"/>
    <cellStyle name="_расшифровки-форма-год ТЭЦ-1 3 3" xfId="7356"/>
    <cellStyle name="_расшифровки-форма-год ТЭЦ-1 3 3" xfId="7355"/>
    <cellStyle name="_расшифровки-форма-год ТЭЦ-1 4" xfId="526"/>
    <cellStyle name="_расшифровки-форма-год ТЭЦ-1 4" xfId="527"/>
    <cellStyle name="_расшифровки-форма-год ТЭЦ-1 4 2" xfId="4465"/>
    <cellStyle name="_расшифровки-форма-год ТЭЦ-1 4 2" xfId="4466"/>
    <cellStyle name="_расшифровки-форма-год ТЭЦ-1 4 3" xfId="7354"/>
    <cellStyle name="_расшифровки-форма-год ТЭЦ-1 4 3" xfId="7353"/>
    <cellStyle name="_расшифровки-форма-год ТЭЦ-1 5" xfId="528"/>
    <cellStyle name="_расшифровки-форма-год ТЭЦ-1 5" xfId="529"/>
    <cellStyle name="_расшифровки-форма-год ТЭЦ-1 5 2" xfId="4467"/>
    <cellStyle name="_расшифровки-форма-год ТЭЦ-1 5 2" xfId="4468"/>
    <cellStyle name="_расшифровки-форма-год ТЭЦ-1 5 3" xfId="7352"/>
    <cellStyle name="_расшифровки-форма-год ТЭЦ-1 5 3" xfId="7351"/>
    <cellStyle name="_расшифровки-форма-год ТЭЦ-1 6" xfId="530"/>
    <cellStyle name="_расшифровки-форма-год ТЭЦ-1 6" xfId="531"/>
    <cellStyle name="_расшифровки-форма-год ТЭЦ-1 6 2" xfId="4469"/>
    <cellStyle name="_расшифровки-форма-год ТЭЦ-1 6 2" xfId="4470"/>
    <cellStyle name="_расшифровки-форма-год ТЭЦ-1 6 3" xfId="7350"/>
    <cellStyle name="_расшифровки-форма-год ТЭЦ-1 6 3" xfId="7349"/>
    <cellStyle name="_расшифровки-форма-год ТЭЦ-1 7" xfId="532"/>
    <cellStyle name="_расшифровки-форма-год ТЭЦ-1 7" xfId="533"/>
    <cellStyle name="_расшифровки-форма-год ТЭЦ-1 7 2" xfId="4471"/>
    <cellStyle name="_расшифровки-форма-год ТЭЦ-1 7 2" xfId="4472"/>
    <cellStyle name="_расшифровки-форма-год ТЭЦ-1 7 3" xfId="7348"/>
    <cellStyle name="_расшифровки-форма-год ТЭЦ-1 7 3" xfId="7347"/>
    <cellStyle name="_расшифровки-форма-год ТЭЦ-1 8" xfId="534"/>
    <cellStyle name="_расшифровки-форма-год ТЭЦ-1 8" xfId="535"/>
    <cellStyle name="_расшифровки-форма-год ТЭЦ-1 8 2" xfId="4473"/>
    <cellStyle name="_расшифровки-форма-год ТЭЦ-1 8 2" xfId="4474"/>
    <cellStyle name="_расшифровки-форма-год ТЭЦ-1 8 3" xfId="7346"/>
    <cellStyle name="_расшифровки-форма-год ТЭЦ-1 8 3" xfId="7345"/>
    <cellStyle name="_расшифровки-форма-год ТЭЦ-1 9" xfId="536"/>
    <cellStyle name="_расшифровки-форма-год ТЭЦ-1 9" xfId="537"/>
    <cellStyle name="_расшифровки-форма-год ТЭЦ-1 9 2" xfId="4475"/>
    <cellStyle name="_расшифровки-форма-год ТЭЦ-1 9 2" xfId="4476"/>
    <cellStyle name="_расшифровки-форма-год ТЭЦ-1 9 3" xfId="7344"/>
    <cellStyle name="_расшифровки-форма-год ТЭЦ-1 9 3" xfId="7343"/>
    <cellStyle name="_Ремонт" xfId="538"/>
    <cellStyle name="_Ремонт" xfId="539"/>
    <cellStyle name="_ремонт (1)" xfId="540"/>
    <cellStyle name="_ремонт (1)" xfId="541"/>
    <cellStyle name="_ремонт (1) 2" xfId="4479"/>
    <cellStyle name="_ремонт (1) 2" xfId="4480"/>
    <cellStyle name="_ремонт (1) 3" xfId="7340"/>
    <cellStyle name="_ремонт (1) 3" xfId="7339"/>
    <cellStyle name="_Ремонт 2" xfId="4477"/>
    <cellStyle name="_Ремонт 2" xfId="4478"/>
    <cellStyle name="_Ремонт 3" xfId="7342"/>
    <cellStyle name="_Ремонт 3" xfId="7341"/>
    <cellStyle name="_ремонт с бюдж" xfId="542"/>
    <cellStyle name="_ремонт с бюдж" xfId="543"/>
    <cellStyle name="_ремонт с бюдж 2" xfId="4481"/>
    <cellStyle name="_ремонт с бюдж 2" xfId="4482"/>
    <cellStyle name="_ремонт с бюдж 3" xfId="7338"/>
    <cellStyle name="_ремонт с бюдж 3" xfId="7337"/>
    <cellStyle name="_Ремонт_10 месяцев 2010 амортизация" xfId="544"/>
    <cellStyle name="_Ремонт_10 месяцев 2010 амортизация" xfId="545"/>
    <cellStyle name="_Ремонт_10 месяцев 2010 амортизация 2" xfId="4483"/>
    <cellStyle name="_Ремонт_10 месяцев 2010 амортизация 2" xfId="4484"/>
    <cellStyle name="_Ремонт_10 месяцев 2010 амортизация 3" xfId="7336"/>
    <cellStyle name="_Ремонт_10 месяцев 2010 амортизация 3" xfId="7335"/>
    <cellStyle name="_Ремонт_факт на 2009 под.воды- от 31.05.10" xfId="546"/>
    <cellStyle name="_Ремонт_факт на 2009 под.воды- от 31.05.10" xfId="547"/>
    <cellStyle name="_Ремонт_факт на 2009 под.воды- от 31.05.10 (1)" xfId="548"/>
    <cellStyle name="_Ремонт_факт на 2009 под.воды- от 31.05.10 (1)" xfId="549"/>
    <cellStyle name="_Ремонт_факт на 2009 под.воды- от 31.05.10 (1) 2" xfId="4487"/>
    <cellStyle name="_Ремонт_факт на 2009 под.воды- от 31.05.10 (1) 2" xfId="4488"/>
    <cellStyle name="_Ремонт_факт на 2009 под.воды- от 31.05.10 (1) 3" xfId="5517"/>
    <cellStyle name="_Ремонт_факт на 2009 под.воды- от 31.05.10 (1) 3" xfId="7522"/>
    <cellStyle name="_Ремонт_факт на 2009 под.воды- от 31.05.10 (2)" xfId="550"/>
    <cellStyle name="_Ремонт_факт на 2009 под.воды- от 31.05.10 (2)" xfId="551"/>
    <cellStyle name="_Ремонт_факт на 2009 под.воды- от 31.05.10 (2) 2" xfId="4489"/>
    <cellStyle name="_Ремонт_факт на 2009 под.воды- от 31.05.10 (2) 2" xfId="4490"/>
    <cellStyle name="_Ремонт_факт на 2009 под.воды- от 31.05.10 (2) 3" xfId="7334"/>
    <cellStyle name="_Ремонт_факт на 2009 под.воды- от 31.05.10 (2) 3" xfId="7329"/>
    <cellStyle name="_Ремонт_факт на 2009 под.воды- от 31.05.10 2" xfId="4485"/>
    <cellStyle name="_Ремонт_факт на 2009 под.воды- от 31.05.10 2" xfId="4486"/>
    <cellStyle name="_Ремонт_факт на 2009 под.воды- от 31.05.10 3" xfId="5519"/>
    <cellStyle name="_Ремонт_факт на 2009 под.воды- от 31.05.10 3" xfId="5518"/>
    <cellStyle name="_Ремонт_факт на 2009-2010 под.воды-10.06.10г" xfId="552"/>
    <cellStyle name="_Ремонт_факт на 2009-2010 под.воды-10.06.10г" xfId="553"/>
    <cellStyle name="_Ремонт_факт на 2009-2010 под.воды-10.06.10г 2" xfId="4491"/>
    <cellStyle name="_Ремонт_факт на 2009-2010 под.воды-10.06.10г 2" xfId="4492"/>
    <cellStyle name="_Ремонт_факт на 2009-2010 под.воды-10.06.10г 3" xfId="7141"/>
    <cellStyle name="_Ремонт_факт на 2009-2010 под.воды-10.06.10г 3" xfId="7140"/>
    <cellStyle name="_Ремонт_факт подпитка на 2010г." xfId="554"/>
    <cellStyle name="_Ремонт_факт подпитка на 2010г." xfId="555"/>
    <cellStyle name="_Ремонт_факт подпитка на 2010г. 2" xfId="4493"/>
    <cellStyle name="_Ремонт_факт подпитка на 2010г. 2" xfId="4494"/>
    <cellStyle name="_Ремонт_факт подпитка на 2010г. 3" xfId="7137"/>
    <cellStyle name="_Ремонт_факт подпитка на 2010г. 3" xfId="7126"/>
    <cellStyle name="_Ремонт_ХЦ подпитка за 9мес." xfId="556"/>
    <cellStyle name="_Ремонт_ХЦ подпитка за 9мес." xfId="557"/>
    <cellStyle name="_Ремонт_ХЦ подпитка за 9мес. 2" xfId="4495"/>
    <cellStyle name="_Ремонт_ХЦ подпитка за 9мес. 2" xfId="4496"/>
    <cellStyle name="_Ремонт_ХЦ подпитка за 9мес. 3" xfId="7122"/>
    <cellStyle name="_Ремонт_ХЦ подпитка за 9мес. 3" xfId="7121"/>
    <cellStyle name="_ст.01.05ТТЦ" xfId="558"/>
    <cellStyle name="_ст.01.05ТТЦ" xfId="559"/>
    <cellStyle name="_ст.01.05ТТЦ 2" xfId="4497"/>
    <cellStyle name="_ст.01.05ТТЦ 2" xfId="4498"/>
    <cellStyle name="_ст.01.05ТТЦ 3" xfId="5368"/>
    <cellStyle name="_ст.01.05ТТЦ 3" xfId="5358"/>
    <cellStyle name="_ст.01.05ТТЦ_Копия Копия РАСШИФРОВКИ ПОСЛЕДНИЙ ВАРИАН С БЮДЖЕТОМ пос верс" xfId="560"/>
    <cellStyle name="_ст.01.05ТТЦ_Копия Копия РАСШИФРОВКИ ПОСЛЕДНИЙ ВАРИАН С БЮДЖЕТОМ пос верс" xfId="561"/>
    <cellStyle name="_ст.01.05ТТЦ_Копия Копия РАСШИФРОВКИ ПОСЛЕДНИЙ ВАРИАН С БЮДЖЕТОМ пос верс 2" xfId="4499"/>
    <cellStyle name="_ст.01.05ТТЦ_Копия Копия РАСШИФРОВКИ ПОСЛЕДНИЙ ВАРИАН С БЮДЖЕТОМ пос верс 2" xfId="4500"/>
    <cellStyle name="_ст.01.05ТТЦ_Копия Копия РАСШИФРОВКИ ПОСЛЕДНИЙ ВАРИАН С БЮДЖЕТОМ пос верс 3" xfId="5357"/>
    <cellStyle name="_ст.01.05ТТЦ_Копия Копия РАСШИФРОВКИ ПОСЛЕДНИЙ ВАРИАН С БЮДЖЕТОМ пос верс 3" xfId="5356"/>
    <cellStyle name="_ст.01.05ТТЦ_ТЭЦ-1_БЮДЖЕТ 2011 от 20.07.10г" xfId="562"/>
    <cellStyle name="_ст.01.05ТТЦ_ТЭЦ-1_БЮДЖЕТ 2011 от 20.07.10г" xfId="563"/>
    <cellStyle name="_ст.01.05ТТЦ_ТЭЦ-1_БЮДЖЕТ 2011 от 20.07.10г 2" xfId="4501"/>
    <cellStyle name="_ст.01.05ТТЦ_ТЭЦ-1_БЮДЖЕТ 2011 от 20.07.10г 2" xfId="4502"/>
    <cellStyle name="_ст.01.05ТТЦ_ТЭЦ-1_БЮДЖЕТ 2011 от 20.07.10г 3" xfId="7110"/>
    <cellStyle name="_ст.01.05ТТЦ_ТЭЦ-1_БЮДЖЕТ 2011 от 20.07.10г 3" xfId="5355"/>
    <cellStyle name="_ст.06.10 вневед." xfId="564"/>
    <cellStyle name="_ст.06.10 вневед." xfId="565"/>
    <cellStyle name="_ст.06.10 вневед. 2" xfId="4503"/>
    <cellStyle name="_ст.06.10 вневед. 2" xfId="4504"/>
    <cellStyle name="_ст.06.10 вневед. 3" xfId="7109"/>
    <cellStyle name="_ст.06.10 вневед. 3" xfId="7107"/>
    <cellStyle name="_ст.06.10 вневед._Копия Копия РАСШИФРОВКИ ПОСЛЕДНИЙ ВАРИАН С БЮДЖЕТОМ пос верс" xfId="566"/>
    <cellStyle name="_ст.06.10 вневед._Копия Копия РАСШИФРОВКИ ПОСЛЕДНИЙ ВАРИАН С БЮДЖЕТОМ пос верс" xfId="567"/>
    <cellStyle name="_ст.06.10 вневед._Копия Копия РАСШИФРОВКИ ПОСЛЕДНИЙ ВАРИАН С БЮДЖЕТОМ пос верс 2" xfId="4505"/>
    <cellStyle name="_ст.06.10 вневед._Копия Копия РАСШИФРОВКИ ПОСЛЕДНИЙ ВАРИАН С БЮДЖЕТОМ пос верс 2" xfId="4506"/>
    <cellStyle name="_ст.06.10 вневед._Копия Копия РАСШИФРОВКИ ПОСЛЕДНИЙ ВАРИАН С БЮДЖЕТОМ пос верс 3" xfId="7106"/>
    <cellStyle name="_ст.06.10 вневед._Копия Копия РАСШИФРОВКИ ПОСЛЕДНИЙ ВАРИАН С БЮДЖЕТОМ пос верс 3" xfId="7104"/>
    <cellStyle name="_ст.06.10 вневед._ТЭЦ-1_БЮДЖЕТ 2011 от 20.07.10г" xfId="568"/>
    <cellStyle name="_ст.06.10 вневед._ТЭЦ-1_БЮДЖЕТ 2011 от 20.07.10г" xfId="569"/>
    <cellStyle name="_ст.06.10 вневед._ТЭЦ-1_БЮДЖЕТ 2011 от 20.07.10г 2" xfId="4507"/>
    <cellStyle name="_ст.06.10 вневед._ТЭЦ-1_БЮДЖЕТ 2011 от 20.07.10г 2" xfId="4508"/>
    <cellStyle name="_ст.06.10 вневед._ТЭЦ-1_БЮДЖЕТ 2011 от 20.07.10г 3" xfId="7103"/>
    <cellStyle name="_ст.06.10 вневед._ТЭЦ-1_БЮДЖЕТ 2011 от 20.07.10г 3" xfId="7093"/>
    <cellStyle name="_тепло" xfId="570"/>
    <cellStyle name="_тепло" xfId="571"/>
    <cellStyle name="_тепло 2" xfId="4509"/>
    <cellStyle name="_тепло 2" xfId="4510"/>
    <cellStyle name="_тепло 3" xfId="7092"/>
    <cellStyle name="_тепло 3" xfId="7090"/>
    <cellStyle name="_Топливо 2010" xfId="572"/>
    <cellStyle name="_Топливо 2010" xfId="573"/>
    <cellStyle name="_Топливо 2010 2" xfId="4511"/>
    <cellStyle name="_Топливо 2010 2" xfId="4512"/>
    <cellStyle name="_Топливо 2010 3" xfId="5339"/>
    <cellStyle name="_Топливо 2010 3" xfId="7077"/>
    <cellStyle name="_ТЭЦ-1подпитка 2010 для арем новая вода (1)" xfId="574"/>
    <cellStyle name="_ТЭЦ-1подпитка 2010 для арем новая вода (1)" xfId="575"/>
    <cellStyle name="_ТЭЦ-1подпитка 2010 для арем новая вода (1) 2" xfId="4513"/>
    <cellStyle name="_ТЭЦ-1подпитка 2010 для арем новая вода (1) 2" xfId="4514"/>
    <cellStyle name="_ТЭЦ-1подпитка 2010 для арем новая вода (1) 3" xfId="7076"/>
    <cellStyle name="_ТЭЦ-1подпитка 2010 для арем новая вода (1) 3" xfId="7074"/>
    <cellStyle name="_факт на 2009 под.воды- от 31.05.10" xfId="576"/>
    <cellStyle name="_факт на 2009 под.воды- от 31.05.10" xfId="577"/>
    <cellStyle name="_факт на 2009 под.воды- от 31.05.10 (1)" xfId="578"/>
    <cellStyle name="_факт на 2009 под.воды- от 31.05.10 (1)" xfId="579"/>
    <cellStyle name="_факт на 2009 под.воды- от 31.05.10 (1) 2" xfId="4517"/>
    <cellStyle name="_факт на 2009 под.воды- от 31.05.10 (1) 2" xfId="4518"/>
    <cellStyle name="_факт на 2009 под.воды- от 31.05.10 (1) 3" xfId="5322"/>
    <cellStyle name="_факт на 2009 под.воды- от 31.05.10 (1) 3" xfId="5317"/>
    <cellStyle name="_факт на 2009 под.воды- от 31.05.10 (2)" xfId="580"/>
    <cellStyle name="_факт на 2009 под.воды- от 31.05.10 (2)" xfId="581"/>
    <cellStyle name="_факт на 2009 под.воды- от 31.05.10 (2) 2" xfId="4519"/>
    <cellStyle name="_факт на 2009 под.воды- от 31.05.10 (2) 2" xfId="4520"/>
    <cellStyle name="_факт на 2009 под.воды- от 31.05.10 (2) 3" xfId="7062"/>
    <cellStyle name="_факт на 2009 под.воды- от 31.05.10 (2) 3" xfId="5313"/>
    <cellStyle name="_факт на 2009 под.воды- от 31.05.10 2" xfId="4515"/>
    <cellStyle name="_факт на 2009 под.воды- от 31.05.10 2" xfId="4516"/>
    <cellStyle name="_факт на 2009 под.воды- от 31.05.10 3" xfId="7073"/>
    <cellStyle name="_факт на 2009 под.воды- от 31.05.10 3" xfId="5323"/>
    <cellStyle name="_факт на 2009 под.воды-от 25.05.10 (1)" xfId="582"/>
    <cellStyle name="_факт на 2009 под.воды-от 25.05.10 (1)" xfId="583"/>
    <cellStyle name="_факт на 2009 под.воды-от 25.05.10 (1) 2" xfId="4521"/>
    <cellStyle name="_факт на 2009 под.воды-от 25.05.10 (1) 2" xfId="4522"/>
    <cellStyle name="_факт на 2009 под.воды-от 25.05.10 (1) 3" xfId="5312"/>
    <cellStyle name="_факт на 2009 под.воды-от 25.05.10 (1) 3" xfId="7061"/>
    <cellStyle name="_факт на 2009 под.воды-от 25.05.10 (1)_10 месяцев 2010 амортизация" xfId="584"/>
    <cellStyle name="_факт на 2009 под.воды-от 25.05.10 (1)_10 месяцев 2010 амортизация" xfId="585"/>
    <cellStyle name="_факт на 2009 под.воды-от 25.05.10 (1)_10 месяцев 2010 амортизация 2" xfId="4523"/>
    <cellStyle name="_факт на 2009 под.воды-от 25.05.10 (1)_10 месяцев 2010 амортизация 2" xfId="4524"/>
    <cellStyle name="_факт на 2009 под.воды-от 25.05.10 (1)_10 месяцев 2010 амортизация 3" xfId="5311"/>
    <cellStyle name="_факт на 2009 под.воды-от 25.05.10 (1)_10 месяцев 2010 амортизация 3" xfId="5310"/>
    <cellStyle name="_факт на 2009 под.воды-от 25.05.10 (1)_факт на 2009 под.воды- от 31.05.10" xfId="586"/>
    <cellStyle name="_факт на 2009 под.воды-от 25.05.10 (1)_факт на 2009 под.воды- от 31.05.10" xfId="587"/>
    <cellStyle name="_факт на 2009 под.воды-от 25.05.10 (1)_факт на 2009 под.воды- от 31.05.10 (1)" xfId="588"/>
    <cellStyle name="_факт на 2009 под.воды-от 25.05.10 (1)_факт на 2009 под.воды- от 31.05.10 (1)" xfId="589"/>
    <cellStyle name="_факт на 2009 под.воды-от 25.05.10 (1)_факт на 2009 под.воды- от 31.05.10 (1) 2" xfId="4527"/>
    <cellStyle name="_факт на 2009 под.воды-от 25.05.10 (1)_факт на 2009 под.воды- от 31.05.10 (1) 2" xfId="4528"/>
    <cellStyle name="_факт на 2009 под.воды-от 25.05.10 (1)_факт на 2009 под.воды- от 31.05.10 (1) 3" xfId="5307"/>
    <cellStyle name="_факт на 2009 под.воды-от 25.05.10 (1)_факт на 2009 под.воды- от 31.05.10 (1) 3" xfId="7060"/>
    <cellStyle name="_факт на 2009 под.воды-от 25.05.10 (1)_факт на 2009 под.воды- от 31.05.10 (2)" xfId="590"/>
    <cellStyle name="_факт на 2009 под.воды-от 25.05.10 (1)_факт на 2009 под.воды- от 31.05.10 (2)" xfId="591"/>
    <cellStyle name="_факт на 2009 под.воды-от 25.05.10 (1)_факт на 2009 под.воды- от 31.05.10 (2) 2" xfId="4529"/>
    <cellStyle name="_факт на 2009 под.воды-от 25.05.10 (1)_факт на 2009 под.воды- от 31.05.10 (2) 2" xfId="4530"/>
    <cellStyle name="_факт на 2009 под.воды-от 25.05.10 (1)_факт на 2009 под.воды- от 31.05.10 (2) 3" xfId="5303"/>
    <cellStyle name="_факт на 2009 под.воды-от 25.05.10 (1)_факт на 2009 под.воды- от 31.05.10 (2) 3" xfId="5301"/>
    <cellStyle name="_факт на 2009 под.воды-от 25.05.10 (1)_факт на 2009 под.воды- от 31.05.10 2" xfId="4525"/>
    <cellStyle name="_факт на 2009 под.воды-от 25.05.10 (1)_факт на 2009 под.воды- от 31.05.10 2" xfId="4526"/>
    <cellStyle name="_факт на 2009 под.воды-от 25.05.10 (1)_факт на 2009 под.воды- от 31.05.10 3" xfId="5309"/>
    <cellStyle name="_факт на 2009 под.воды-от 25.05.10 (1)_факт на 2009 под.воды- от 31.05.10 3" xfId="5308"/>
    <cellStyle name="_факт на 2009 под.воды-от 25.05.10 (1)_факт на 2009-2010 под.воды-10.06.10г" xfId="592"/>
    <cellStyle name="_факт на 2009 под.воды-от 25.05.10 (1)_факт на 2009-2010 под.воды-10.06.10г" xfId="593"/>
    <cellStyle name="_факт на 2009 под.воды-от 25.05.10 (1)_факт на 2009-2010 под.воды-10.06.10г 2" xfId="4531"/>
    <cellStyle name="_факт на 2009 под.воды-от 25.05.10 (1)_факт на 2009-2010 под.воды-10.06.10г 2" xfId="4532"/>
    <cellStyle name="_факт на 2009 под.воды-от 25.05.10 (1)_факт на 2009-2010 под.воды-10.06.10г 3" xfId="5300"/>
    <cellStyle name="_факт на 2009 под.воды-от 25.05.10 (1)_факт на 2009-2010 под.воды-10.06.10г 3" xfId="5298"/>
    <cellStyle name="_факт на 2009 под.воды-от 25.05.10 (1)_ХЦ подпитка за 9мес." xfId="594"/>
    <cellStyle name="_факт на 2009 под.воды-от 25.05.10 (1)_ХЦ подпитка за 9мес." xfId="595"/>
    <cellStyle name="_факт на 2009 под.воды-от 25.05.10 (1)_ХЦ подпитка за 9мес. 2" xfId="4533"/>
    <cellStyle name="_факт на 2009 под.воды-от 25.05.10 (1)_ХЦ подпитка за 9мес. 2" xfId="4534"/>
    <cellStyle name="_факт на 2009 под.воды-от 25.05.10 (1)_ХЦ подпитка за 9мес. 3" xfId="5296"/>
    <cellStyle name="_факт на 2009 под.воды-от 25.05.10 (1)_ХЦ подпитка за 9мес. 3" xfId="5295"/>
    <cellStyle name="_факт на 2009-2010 под.воды-10.06.10г" xfId="596"/>
    <cellStyle name="_факт на 2009-2010 под.воды-10.06.10г" xfId="597"/>
    <cellStyle name="_факт на 2009-2010 под.воды-10.06.10г 2" xfId="4535"/>
    <cellStyle name="_факт на 2009-2010 под.воды-10.06.10г 2" xfId="4536"/>
    <cellStyle name="_факт на 2009-2010 под.воды-10.06.10г 3" xfId="5293"/>
    <cellStyle name="_факт на 2009-2010 под.воды-10.06.10г 3" xfId="5289"/>
    <cellStyle name="_факт подпитка на 2010г." xfId="598"/>
    <cellStyle name="_факт подпитка на 2010г." xfId="599"/>
    <cellStyle name="_факт подпитка на 2010г. 2" xfId="4537"/>
    <cellStyle name="_факт подпитка на 2010г. 2" xfId="4538"/>
    <cellStyle name="_факт подпитка на 2010г. 3" xfId="5288"/>
    <cellStyle name="_факт подпитка на 2010г. 3" xfId="5287"/>
    <cellStyle name="_Форма бюджета 0106" xfId="600"/>
    <cellStyle name="_Форма бюджета 0106" xfId="601"/>
    <cellStyle name="_Форма бюджета 0106 10" xfId="602"/>
    <cellStyle name="_Форма бюджета 0106 10" xfId="603"/>
    <cellStyle name="_Форма бюджета 0106 10 2" xfId="4541"/>
    <cellStyle name="_Форма бюджета 0106 10 2" xfId="4542"/>
    <cellStyle name="_Форма бюджета 0106 10 3" xfId="5284"/>
    <cellStyle name="_Форма бюджета 0106 10 3" xfId="5275"/>
    <cellStyle name="_Форма бюджета 0106 11" xfId="604"/>
    <cellStyle name="_Форма бюджета 0106 11" xfId="605"/>
    <cellStyle name="_Форма бюджета 0106 11 2" xfId="4543"/>
    <cellStyle name="_Форма бюджета 0106 11 2" xfId="4544"/>
    <cellStyle name="_Форма бюджета 0106 11 3" xfId="5274"/>
    <cellStyle name="_Форма бюджета 0106 11 3" xfId="5272"/>
    <cellStyle name="_Форма бюджета 0106 12" xfId="606"/>
    <cellStyle name="_Форма бюджета 0106 12" xfId="607"/>
    <cellStyle name="_Форма бюджета 0106 12 2" xfId="4545"/>
    <cellStyle name="_Форма бюджета 0106 12 2" xfId="4546"/>
    <cellStyle name="_Форма бюджета 0106 12 3" xfId="5271"/>
    <cellStyle name="_Форма бюджета 0106 12 3" xfId="5270"/>
    <cellStyle name="_Форма бюджета 0106 13" xfId="2746"/>
    <cellStyle name="_Форма бюджета 0106 13" xfId="2747"/>
    <cellStyle name="_Форма бюджета 0106 13 2" xfId="6509"/>
    <cellStyle name="_Форма бюджета 0106 13 2" xfId="6510"/>
    <cellStyle name="_Форма бюджета 0106 13 3" xfId="7620"/>
    <cellStyle name="_Форма бюджета 0106 13 3" xfId="7621"/>
    <cellStyle name="_Форма бюджета 0106 14" xfId="4539"/>
    <cellStyle name="_Форма бюджета 0106 14" xfId="4540"/>
    <cellStyle name="_Форма бюджета 0106 15" xfId="5286"/>
    <cellStyle name="_Форма бюджета 0106 15" xfId="5285"/>
    <cellStyle name="_Форма бюджета 0106 2" xfId="608"/>
    <cellStyle name="_Форма бюджета 0106 2" xfId="609"/>
    <cellStyle name="_Форма бюджета 0106 2 2" xfId="4547"/>
    <cellStyle name="_Форма бюджета 0106 2 2" xfId="4548"/>
    <cellStyle name="_Форма бюджета 0106 2 3" xfId="5269"/>
    <cellStyle name="_Форма бюджета 0106 2 3" xfId="5268"/>
    <cellStyle name="_Форма бюджета 0106 3" xfId="610"/>
    <cellStyle name="_Форма бюджета 0106 3" xfId="611"/>
    <cellStyle name="_Форма бюджета 0106 3 2" xfId="4549"/>
    <cellStyle name="_Форма бюджета 0106 3 2" xfId="4550"/>
    <cellStyle name="_Форма бюджета 0106 3 3" xfId="5267"/>
    <cellStyle name="_Форма бюджета 0106 3 3" xfId="5266"/>
    <cellStyle name="_Форма бюджета 0106 4" xfId="612"/>
    <cellStyle name="_Форма бюджета 0106 4" xfId="613"/>
    <cellStyle name="_Форма бюджета 0106 4 2" xfId="4551"/>
    <cellStyle name="_Форма бюджета 0106 4 2" xfId="4552"/>
    <cellStyle name="_Форма бюджета 0106 4 3" xfId="5265"/>
    <cellStyle name="_Форма бюджета 0106 4 3" xfId="5264"/>
    <cellStyle name="_Форма бюджета 0106 5" xfId="614"/>
    <cellStyle name="_Форма бюджета 0106 5" xfId="615"/>
    <cellStyle name="_Форма бюджета 0106 5 2" xfId="4553"/>
    <cellStyle name="_Форма бюджета 0106 5 2" xfId="4554"/>
    <cellStyle name="_Форма бюджета 0106 5 3" xfId="5263"/>
    <cellStyle name="_Форма бюджета 0106 5 3" xfId="5262"/>
    <cellStyle name="_Форма бюджета 0106 6" xfId="616"/>
    <cellStyle name="_Форма бюджета 0106 6" xfId="617"/>
    <cellStyle name="_Форма бюджета 0106 6 2" xfId="4555"/>
    <cellStyle name="_Форма бюджета 0106 6 2" xfId="4556"/>
    <cellStyle name="_Форма бюджета 0106 6 3" xfId="5261"/>
    <cellStyle name="_Форма бюджета 0106 6 3" xfId="5259"/>
    <cellStyle name="_Форма бюджета 0106 7" xfId="618"/>
    <cellStyle name="_Форма бюджета 0106 7" xfId="619"/>
    <cellStyle name="_Форма бюджета 0106 7 2" xfId="4557"/>
    <cellStyle name="_Форма бюджета 0106 7 2" xfId="4558"/>
    <cellStyle name="_Форма бюджета 0106 7 3" xfId="5258"/>
    <cellStyle name="_Форма бюджета 0106 7 3" xfId="5257"/>
    <cellStyle name="_Форма бюджета 0106 8" xfId="620"/>
    <cellStyle name="_Форма бюджета 0106 8" xfId="621"/>
    <cellStyle name="_Форма бюджета 0106 8 2" xfId="4559"/>
    <cellStyle name="_Форма бюджета 0106 8 2" xfId="4560"/>
    <cellStyle name="_Форма бюджета 0106 8 3" xfId="5256"/>
    <cellStyle name="_Форма бюджета 0106 8 3" xfId="5255"/>
    <cellStyle name="_Форма бюджета 0106 9" xfId="622"/>
    <cellStyle name="_Форма бюджета 0106 9" xfId="623"/>
    <cellStyle name="_Форма бюджета 0106 9 2" xfId="4561"/>
    <cellStyle name="_Форма бюджета 0106 9 2" xfId="4562"/>
    <cellStyle name="_Форма бюджета 0106 9 3" xfId="7007"/>
    <cellStyle name="_Форма бюджета 0106 9 3" xfId="5254"/>
    <cellStyle name="_Формы бюдж АО АлЭС_2010 для конс." xfId="624"/>
    <cellStyle name="_Формы бюдж АО АлЭС_2010 для конс." xfId="625"/>
    <cellStyle name="_Формы бюдж АО АлЭС_2010 для конс. 2" xfId="4563"/>
    <cellStyle name="_Формы бюдж АО АлЭС_2010 для конс. 2" xfId="4564"/>
    <cellStyle name="_Формы бюдж АО АлЭС_2010 для конс. 3" xfId="7006"/>
    <cellStyle name="_Формы бюдж АО АлЭС_2010 для конс. 3" xfId="7003"/>
    <cellStyle name="_Формы бюдж АО АлЭС_2010_01 09 09" xfId="626"/>
    <cellStyle name="_Формы бюдж АО АлЭС_2010_01 09 09" xfId="627"/>
    <cellStyle name="_Формы бюдж АО АлЭС_2010_01 09 09 2" xfId="2748"/>
    <cellStyle name="_Формы бюдж АО АлЭС_2010_01 09 09 2" xfId="2749"/>
    <cellStyle name="_Формы бюдж АО АлЭС_2010_01 09 09 2 2" xfId="6511"/>
    <cellStyle name="_Формы бюдж АО АлЭС_2010_01 09 09 2 2" xfId="6512"/>
    <cellStyle name="_Формы бюдж АО АлЭС_2010_01 09 09 2 3" xfId="7622"/>
    <cellStyle name="_Формы бюдж АО АлЭС_2010_01 09 09 2 3" xfId="7623"/>
    <cellStyle name="_Формы бюдж АО АлЭС_2010_01 09 09 3" xfId="4565"/>
    <cellStyle name="_Формы бюдж АО АлЭС_2010_01 09 09 3" xfId="4566"/>
    <cellStyle name="_Формы бюдж АО АлЭС_2010_01 09 09 4" xfId="5251"/>
    <cellStyle name="_Формы бюдж АО АлЭС_2010_01 09 09 4" xfId="7002"/>
    <cellStyle name="_Формы по корректир. бюдж. АО АлЭС_2010_02.02.10" xfId="628"/>
    <cellStyle name="_Формы по корректир. бюдж. АО АлЭС_2010_02.02.10" xfId="629"/>
    <cellStyle name="_Формы по корректир. бюдж. АО АлЭС_2010_02.02.10 2" xfId="2750"/>
    <cellStyle name="_Формы по корректир. бюдж. АО АлЭС_2010_02.02.10 2" xfId="2751"/>
    <cellStyle name="_Формы по корректир. бюдж. АО АлЭС_2010_02.02.10 2 2" xfId="6513"/>
    <cellStyle name="_Формы по корректир. бюдж. АО АлЭС_2010_02.02.10 2 2" xfId="6514"/>
    <cellStyle name="_Формы по корректир. бюдж. АО АлЭС_2010_02.02.10 2 3" xfId="7624"/>
    <cellStyle name="_Формы по корректир. бюдж. АО АлЭС_2010_02.02.10 2 3" xfId="7625"/>
    <cellStyle name="_Формы по корректир. бюдж. АО АлЭС_2010_02.02.10 3" xfId="4567"/>
    <cellStyle name="_Формы по корректир. бюдж. АО АлЭС_2010_02.02.10 3" xfId="4568"/>
    <cellStyle name="_Формы по корректир. бюдж. АО АлЭС_2010_02.02.10 4" xfId="7001"/>
    <cellStyle name="_Формы по корректир. бюдж. АО АлЭС_2010_02.02.10 4" xfId="7000"/>
    <cellStyle name="_Формы по корректир. бюдж. АО АлЭС_2010_last" xfId="630"/>
    <cellStyle name="_Формы по корректир. бюдж. АО АлЭС_2010_last" xfId="631"/>
    <cellStyle name="_Формы по корректир. бюдж. АО АлЭС_2010_last 2" xfId="2752"/>
    <cellStyle name="_Формы по корректир. бюдж. АО АлЭС_2010_last 2" xfId="2753"/>
    <cellStyle name="_Формы по корректир. бюдж. АО АлЭС_2010_last 2 2" xfId="6515"/>
    <cellStyle name="_Формы по корректир. бюдж. АО АлЭС_2010_last 2 2" xfId="6516"/>
    <cellStyle name="_Формы по корректир. бюдж. АО АлЭС_2010_last 2 3" xfId="7626"/>
    <cellStyle name="_Формы по корректир. бюдж. АО АлЭС_2010_last 2 3" xfId="7627"/>
    <cellStyle name="_Формы по корректир. бюдж. АО АлЭС_2010_last 3" xfId="4569"/>
    <cellStyle name="_Формы по корректир. бюдж. АО АлЭС_2010_last 3" xfId="4570"/>
    <cellStyle name="_Формы по корректир. бюдж. АО АлЭС_2010_last 4" xfId="5250"/>
    <cellStyle name="_Формы по корректир. бюдж. АО АлЭС_2010_last 4" xfId="5249"/>
    <cellStyle name="_ХЦ подпитка за 9мес." xfId="632"/>
    <cellStyle name="_ХЦ подпитка за 9мес." xfId="633"/>
    <cellStyle name="_ХЦ подпитка за 9мес. 2" xfId="4571"/>
    <cellStyle name="_ХЦ подпитка за 9мес. 2" xfId="4572"/>
    <cellStyle name="_ХЦ подпитка за 9мес. 3" xfId="6999"/>
    <cellStyle name="_ХЦ подпитка за 9мес. 3" xfId="6998"/>
    <cellStyle name="_Шаблон_2011" xfId="634"/>
    <cellStyle name="_Шаблон_2011" xfId="635"/>
    <cellStyle name="_Шаблон_2011 2" xfId="4573"/>
    <cellStyle name="_Шаблон_2011 2" xfId="4574"/>
    <cellStyle name="_Шаблон_2011 3" xfId="6997"/>
    <cellStyle name="_Шаблон_2011 3" xfId="5248"/>
    <cellStyle name="_эксп." xfId="636"/>
    <cellStyle name="_эксп." xfId="637"/>
    <cellStyle name="_эксп. 10" xfId="638"/>
    <cellStyle name="_эксп. 10" xfId="639"/>
    <cellStyle name="_эксп. 10 2" xfId="4577"/>
    <cellStyle name="_эксп. 10 2" xfId="4578"/>
    <cellStyle name="_эксп. 10 3" xfId="6995"/>
    <cellStyle name="_эксп. 10 3" xfId="6994"/>
    <cellStyle name="_эксп. 11" xfId="640"/>
    <cellStyle name="_эксп. 11" xfId="641"/>
    <cellStyle name="_эксп. 11 2" xfId="4579"/>
    <cellStyle name="_эксп. 11 2" xfId="4580"/>
    <cellStyle name="_эксп. 11 3" xfId="5246"/>
    <cellStyle name="_эксп. 11 3" xfId="5245"/>
    <cellStyle name="_эксп. 12" xfId="642"/>
    <cellStyle name="_эксп. 12" xfId="643"/>
    <cellStyle name="_эксп. 12 2" xfId="4581"/>
    <cellStyle name="_эксп. 12 2" xfId="4582"/>
    <cellStyle name="_эксп. 12 3" xfId="6993"/>
    <cellStyle name="_эксп. 12 3" xfId="6992"/>
    <cellStyle name="_эксп. 13" xfId="2754"/>
    <cellStyle name="_эксп. 13" xfId="2755"/>
    <cellStyle name="_эксп. 13 2" xfId="6517"/>
    <cellStyle name="_эксп. 13 2" xfId="6518"/>
    <cellStyle name="_эксп. 13 3" xfId="7628"/>
    <cellStyle name="_эксп. 13 3" xfId="7629"/>
    <cellStyle name="_эксп. 14" xfId="4575"/>
    <cellStyle name="_эксп. 14" xfId="4576"/>
    <cellStyle name="_эксп. 15" xfId="5247"/>
    <cellStyle name="_эксп. 15" xfId="6996"/>
    <cellStyle name="_эксп. 2" xfId="644"/>
    <cellStyle name="_эксп. 2" xfId="645"/>
    <cellStyle name="_эксп. 2 2" xfId="4583"/>
    <cellStyle name="_эксп. 2 2" xfId="4584"/>
    <cellStyle name="_эксп. 2 3" xfId="6991"/>
    <cellStyle name="_эксп. 2 3" xfId="5244"/>
    <cellStyle name="_эксп. 3" xfId="646"/>
    <cellStyle name="_эксп. 3" xfId="647"/>
    <cellStyle name="_эксп. 3 2" xfId="4585"/>
    <cellStyle name="_эксп. 3 2" xfId="4586"/>
    <cellStyle name="_эксп. 3 3" xfId="5243"/>
    <cellStyle name="_эксп. 3 3" xfId="6990"/>
    <cellStyle name="_эксп. 4" xfId="648"/>
    <cellStyle name="_эксп. 4" xfId="649"/>
    <cellStyle name="_эксп. 4 2" xfId="4587"/>
    <cellStyle name="_эксп. 4 2" xfId="4588"/>
    <cellStyle name="_эксп. 4 3" xfId="6989"/>
    <cellStyle name="_эксп. 4 3" xfId="6988"/>
    <cellStyle name="_эксп. 5" xfId="650"/>
    <cellStyle name="_эксп. 5" xfId="651"/>
    <cellStyle name="_эксп. 5 2" xfId="4589"/>
    <cellStyle name="_эксп. 5 2" xfId="4590"/>
    <cellStyle name="_эксп. 5 3" xfId="5242"/>
    <cellStyle name="_эксп. 5 3" xfId="5241"/>
    <cellStyle name="_эксп. 6" xfId="652"/>
    <cellStyle name="_эксп. 6" xfId="653"/>
    <cellStyle name="_эксп. 6 2" xfId="4591"/>
    <cellStyle name="_эксп. 6 2" xfId="4592"/>
    <cellStyle name="_эксп. 6 3" xfId="6987"/>
    <cellStyle name="_эксп. 6 3" xfId="6986"/>
    <cellStyle name="_эксп. 7" xfId="654"/>
    <cellStyle name="_эксп. 7" xfId="655"/>
    <cellStyle name="_эксп. 7 2" xfId="4593"/>
    <cellStyle name="_эксп. 7 2" xfId="4594"/>
    <cellStyle name="_эксп. 7 3" xfId="6985"/>
    <cellStyle name="_эксп. 7 3" xfId="6984"/>
    <cellStyle name="_эксп. 8" xfId="656"/>
    <cellStyle name="_эксп. 8" xfId="657"/>
    <cellStyle name="_эксп. 8 2" xfId="4595"/>
    <cellStyle name="_эксп. 8 2" xfId="4596"/>
    <cellStyle name="_эксп. 8 3" xfId="5240"/>
    <cellStyle name="_эксп. 8 3" xfId="5239"/>
    <cellStyle name="_эксп. 9" xfId="658"/>
    <cellStyle name="_эксп. 9" xfId="659"/>
    <cellStyle name="_эксп. 9 2" xfId="4597"/>
    <cellStyle name="_эксп. 9 2" xfId="4598"/>
    <cellStyle name="_эксп. 9 3" xfId="6983"/>
    <cellStyle name="_эксп. 9 3" xfId="6982"/>
    <cellStyle name="_эксп._06.10_Услуги по санобработке и вывозу мусора_2011" xfId="660"/>
    <cellStyle name="_эксп._06.10_Услуги по санобработке и вывозу мусора_2011" xfId="661"/>
    <cellStyle name="_эксп._06.10_Услуги по санобработке и вывозу мусора_2011 2" xfId="4599"/>
    <cellStyle name="_эксп._06.10_Услуги по санобработке и вывозу мусора_2011 2" xfId="4600"/>
    <cellStyle name="_эксп._06.10_Услуги по санобработке и вывозу мусора_2011 3" xfId="5238"/>
    <cellStyle name="_эксп._06.10_Услуги по санобработке и вывозу мусора_2011 3" xfId="5237"/>
    <cellStyle name="_яяяПомесячный баланс на 2010г(1.03.10) 4 762" xfId="662"/>
    <cellStyle name="_яяяПомесячный баланс на 2010г(1.03.10) 4 762" xfId="663"/>
    <cellStyle name="_яяяПомесячный баланс на 2010г(1.03.10) 4 762 2" xfId="664"/>
    <cellStyle name="_яяяПомесячный баланс на 2010г(1.03.10) 4 762 2" xfId="665"/>
    <cellStyle name="_яяяПомесячный баланс на 2010г(1.03.10) 4 762 2 2" xfId="2756"/>
    <cellStyle name="_яяяПомесячный баланс на 2010г(1.03.10) 4 762 2 2" xfId="2757"/>
    <cellStyle name="_яяяПомесячный баланс на 2010г(1.03.10) 4 762 2 2 2" xfId="6519"/>
    <cellStyle name="_яяяПомесячный баланс на 2010г(1.03.10) 4 762 2 2 2" xfId="6520"/>
    <cellStyle name="_яяяПомесячный баланс на 2010г(1.03.10) 4 762 2 2 3" xfId="7630"/>
    <cellStyle name="_яяяПомесячный баланс на 2010г(1.03.10) 4 762 2 2 3" xfId="7631"/>
    <cellStyle name="_яяяПомесячный баланс на 2010г(1.03.10) 4 762 2 3" xfId="2758"/>
    <cellStyle name="_яяяПомесячный баланс на 2010г(1.03.10) 4 762 2 3" xfId="2759"/>
    <cellStyle name="_яяяПомесячный баланс на 2010г(1.03.10) 4 762 2 3 2" xfId="6521"/>
    <cellStyle name="_яяяПомесячный баланс на 2010г(1.03.10) 4 762 2 3 2" xfId="6522"/>
    <cellStyle name="_яяяПомесячный баланс на 2010г(1.03.10) 4 762 2 3 3" xfId="7632"/>
    <cellStyle name="_яяяПомесячный баланс на 2010г(1.03.10) 4 762 2 3 3" xfId="7633"/>
    <cellStyle name="_яяяПомесячный баланс на 2010г(1.03.10) 4 762 2 4" xfId="2760"/>
    <cellStyle name="_яяяПомесячный баланс на 2010г(1.03.10) 4 762 2 4" xfId="2761"/>
    <cellStyle name="_яяяПомесячный баланс на 2010г(1.03.10) 4 762 2 4 2" xfId="6523"/>
    <cellStyle name="_яяяПомесячный баланс на 2010г(1.03.10) 4 762 2 4 2" xfId="6524"/>
    <cellStyle name="_яяяПомесячный баланс на 2010г(1.03.10) 4 762 2 4 3" xfId="7634"/>
    <cellStyle name="_яяяПомесячный баланс на 2010г(1.03.10) 4 762 2 4 3" xfId="7635"/>
    <cellStyle name="_яяяПомесячный баланс на 2010г(1.03.10) 4 762 2 5" xfId="2762"/>
    <cellStyle name="_яяяПомесячный баланс на 2010г(1.03.10) 4 762 2 5" xfId="2763"/>
    <cellStyle name="_яяяПомесячный баланс на 2010г(1.03.10) 4 762 2 5 2" xfId="6525"/>
    <cellStyle name="_яяяПомесячный баланс на 2010г(1.03.10) 4 762 2 5 2" xfId="6526"/>
    <cellStyle name="_яяяПомесячный баланс на 2010г(1.03.10) 4 762 2 5 3" xfId="7636"/>
    <cellStyle name="_яяяПомесячный баланс на 2010г(1.03.10) 4 762 2 5 3" xfId="7637"/>
    <cellStyle name="_яяяПомесячный баланс на 2010г(1.03.10) 4 762 2 6" xfId="4603"/>
    <cellStyle name="_яяяПомесячный баланс на 2010г(1.03.10) 4 762 2 6" xfId="4604"/>
    <cellStyle name="_яяяПомесячный баланс на 2010г(1.03.10) 4 762 2 7" xfId="6980"/>
    <cellStyle name="_яяяПомесячный баланс на 2010г(1.03.10) 4 762 2 7" xfId="6979"/>
    <cellStyle name="_яяяПомесячный баланс на 2010г(1.03.10) 4 762 3" xfId="2764"/>
    <cellStyle name="_яяяПомесячный баланс на 2010г(1.03.10) 4 762 3" xfId="2765"/>
    <cellStyle name="_яяяПомесячный баланс на 2010г(1.03.10) 4 762 3 2" xfId="6527"/>
    <cellStyle name="_яяяПомесячный баланс на 2010г(1.03.10) 4 762 3 2" xfId="6528"/>
    <cellStyle name="_яяяПомесячный баланс на 2010г(1.03.10) 4 762 3 3" xfId="7638"/>
    <cellStyle name="_яяяПомесячный баланс на 2010г(1.03.10) 4 762 3 3" xfId="7639"/>
    <cellStyle name="_яяяПомесячный баланс на 2010г(1.03.10) 4 762 4" xfId="4601"/>
    <cellStyle name="_яяяПомесячный баланс на 2010г(1.03.10) 4 762 4" xfId="4602"/>
    <cellStyle name="_яяяПомесячный баланс на 2010г(1.03.10) 4 762 5" xfId="6981"/>
    <cellStyle name="_яяяПомесячный баланс на 2010г(1.03.10) 4 762 5" xfId="5236"/>
    <cellStyle name="_яяяПомесячный баланс на 2010г(1.03.10) 4 762_Копия Копия РАСШИФРОВКИ ПОСЛЕДНИЙ ВАРИАН С БЮДЖЕТОМ пос верс" xfId="666"/>
    <cellStyle name="_яяяПомесячный баланс на 2010г(1.03.10) 4 762_Копия Копия РАСШИФРОВКИ ПОСЛЕДНИЙ ВАРИАН С БЮДЖЕТОМ пос верс" xfId="667"/>
    <cellStyle name="_яяяПомесячный баланс на 2010г(1.03.10) 4 762_Копия Копия РАСШИФРОВКИ ПОСЛЕДНИЙ ВАРИАН С БЮДЖЕТОМ пос верс 2" xfId="4605"/>
    <cellStyle name="_яяяПомесячный баланс на 2010г(1.03.10) 4 762_Копия Копия РАСШИФРОВКИ ПОСЛЕДНИЙ ВАРИАН С БЮДЖЕТОМ пос верс 2" xfId="4606"/>
    <cellStyle name="_яяяПомесячный баланс на 2010г(1.03.10) 4 762_Копия Копия РАСШИФРОВКИ ПОСЛЕДНИЙ ВАРИАН С БЮДЖЕТОМ пос верс 3" xfId="6978"/>
    <cellStyle name="_яяяПомесячный баланс на 2010г(1.03.10) 4 762_Копия Копия РАСШИФРОВКИ ПОСЛЕДНИЙ ВАРИАН С БЮДЖЕТОМ пос верс 3" xfId="6977"/>
    <cellStyle name="_яяяПомесячный баланс на 2010г(1.03.10) 4 762_ТЭЦ-1_БЮДЖЕТ 2011 от 20.07.10г" xfId="668"/>
    <cellStyle name="_яяяПомесячный баланс на 2010г(1.03.10) 4 762_ТЭЦ-1_БЮДЖЕТ 2011 от 20.07.10г" xfId="669"/>
    <cellStyle name="_яяяПомесячный баланс на 2010г(1.03.10) 4 762_ТЭЦ-1_БЮДЖЕТ 2011 от 20.07.10г 2" xfId="4607"/>
    <cellStyle name="_яяяПомесячный баланс на 2010г(1.03.10) 4 762_ТЭЦ-1_БЮДЖЕТ 2011 от 20.07.10г 2" xfId="4608"/>
    <cellStyle name="_яяяПомесячный баланс на 2010г(1.03.10) 4 762_ТЭЦ-1_БЮДЖЕТ 2011 от 20.07.10г 3" xfId="6976"/>
    <cellStyle name="_яяяПомесячный баланс на 2010г(1.03.10) 4 762_ТЭЦ-1_БЮДЖЕТ 2011 от 20.07.10г 3" xfId="6975"/>
    <cellStyle name="" xfId="670"/>
    <cellStyle name="" xfId="671"/>
    <cellStyle name=" 2" xfId="2766"/>
    <cellStyle name=" 2" xfId="2767"/>
    <cellStyle name=" 2 2" xfId="6529"/>
    <cellStyle name=" 2 2" xfId="6530"/>
    <cellStyle name=" 2 3" xfId="7640"/>
    <cellStyle name=" 2 3" xfId="7641"/>
    <cellStyle name=" 3" xfId="4609"/>
    <cellStyle name=" 3" xfId="4610"/>
    <cellStyle name=" 4" xfId="6974"/>
    <cellStyle name=" 4" xfId="6973"/>
    <cellStyle name="_06.09" xfId="672"/>
    <cellStyle name="_06.09" xfId="673"/>
    <cellStyle name="_06.09 2" xfId="4611"/>
    <cellStyle name="_06.09 2" xfId="4612"/>
    <cellStyle name="_06.09 3" xfId="6972"/>
    <cellStyle name="_06.09 3" xfId="6971"/>
    <cellStyle name="_10 месяцев 2010 амортизация" xfId="674"/>
    <cellStyle name="_10 месяцев 2010 амортизация" xfId="675"/>
    <cellStyle name="_10 месяцев 2010 амортизация 2" xfId="4613"/>
    <cellStyle name="_10 месяцев 2010 амортизация 2" xfId="4614"/>
    <cellStyle name="_10 месяцев 2010 амортизация 3" xfId="6970"/>
    <cellStyle name="_10 месяцев 2010 амортизация 3" xfId="5235"/>
    <cellStyle name="_3. Пакет на ежеквартальной основе" xfId="676"/>
    <cellStyle name="_3. Пакет на ежеквартальной основе" xfId="677"/>
    <cellStyle name="_3. Пакет на ежеквартальной основе 2" xfId="4615"/>
    <cellStyle name="_3. Пакет на ежеквартальной основе 2" xfId="4616"/>
    <cellStyle name="_3. Пакет на ежеквартальной основе 3" xfId="6969"/>
    <cellStyle name="_3. Пакет на ежеквартальной основе 3" xfId="6968"/>
    <cellStyle name="_Бюджет 2010" xfId="678"/>
    <cellStyle name="_Бюджет 2010" xfId="679"/>
    <cellStyle name="_Бюджет 2010 2" xfId="2768"/>
    <cellStyle name="_Бюджет 2010 2" xfId="2769"/>
    <cellStyle name="_Бюджет 2010 2 2" xfId="6531"/>
    <cellStyle name="_Бюджет 2010 2 2" xfId="6532"/>
    <cellStyle name="_Бюджет 2010 2 3" xfId="7642"/>
    <cellStyle name="_Бюджет 2010 2 3" xfId="7643"/>
    <cellStyle name="_Бюджет 2010 3" xfId="2770"/>
    <cellStyle name="_Бюджет 2010 3" xfId="2771"/>
    <cellStyle name="_Бюджет 2010 3 2" xfId="6533"/>
    <cellStyle name="_Бюджет 2010 3 2" xfId="6534"/>
    <cellStyle name="_Бюджет 2010 3 3" xfId="7644"/>
    <cellStyle name="_Бюджет 2010 3 3" xfId="7645"/>
    <cellStyle name="_Бюджет 2010 4" xfId="2772"/>
    <cellStyle name="_Бюджет 2010 4" xfId="2773"/>
    <cellStyle name="_Бюджет 2010 4 2" xfId="6535"/>
    <cellStyle name="_Бюджет 2010 4 2" xfId="6536"/>
    <cellStyle name="_Бюджет 2010 4 3" xfId="7646"/>
    <cellStyle name="_Бюджет 2010 4 3" xfId="7647"/>
    <cellStyle name="_Бюджет 2010 5" xfId="2774"/>
    <cellStyle name="_Бюджет 2010 5" xfId="2775"/>
    <cellStyle name="_Бюджет 2010 5 2" xfId="6537"/>
    <cellStyle name="_Бюджет 2010 5 2" xfId="6538"/>
    <cellStyle name="_Бюджет 2010 5 3" xfId="7648"/>
    <cellStyle name="_Бюджет 2010 5 3" xfId="7649"/>
    <cellStyle name="_Бюджет 2010 6" xfId="4617"/>
    <cellStyle name="_Бюджет 2010 6" xfId="4618"/>
    <cellStyle name="_Бюджет 2010 7" xfId="6967"/>
    <cellStyle name="_Бюджет 2010 7" xfId="6966"/>
    <cellStyle name="_Бюджет АО АлэС_2011_2015" xfId="680"/>
    <cellStyle name="_Бюджет АО АлэС_2011_2015" xfId="681"/>
    <cellStyle name="_Бюджет АО АлэС_2011_2015 2" xfId="2776"/>
    <cellStyle name="_Бюджет АО АлэС_2011_2015 2" xfId="2777"/>
    <cellStyle name="_Бюджет АО АлэС_2011_2015 2 2" xfId="6539"/>
    <cellStyle name="_Бюджет АО АлэС_2011_2015 2 2" xfId="6540"/>
    <cellStyle name="_Бюджет АО АлэС_2011_2015 2 3" xfId="7650"/>
    <cellStyle name="_Бюджет АО АлэС_2011_2015 2 3" xfId="7651"/>
    <cellStyle name="_Бюджет АО АлэС_2011_2015 3" xfId="4619"/>
    <cellStyle name="_Бюджет АО АлэС_2011_2015 3" xfId="4620"/>
    <cellStyle name="_Бюджет АО АлэС_2011_2015 4" xfId="6965"/>
    <cellStyle name="_Бюджет АО АлэС_2011_2015 4" xfId="6964"/>
    <cellStyle name="_бюджет на 2009 ТЭЦ-1." xfId="682"/>
    <cellStyle name="_бюджет на 2009 ТЭЦ-1." xfId="683"/>
    <cellStyle name="_бюджет на 2009 ТЭЦ-1. 10" xfId="684"/>
    <cellStyle name="_бюджет на 2009 ТЭЦ-1. 10" xfId="685"/>
    <cellStyle name="_бюджет на 2009 ТЭЦ-1. 10 2" xfId="4623"/>
    <cellStyle name="_бюджет на 2009 ТЭЦ-1. 10 2" xfId="4624"/>
    <cellStyle name="_бюджет на 2009 ТЭЦ-1. 10 3" xfId="6961"/>
    <cellStyle name="_бюджет на 2009 ТЭЦ-1. 10 3" xfId="6960"/>
    <cellStyle name="_бюджет на 2009 ТЭЦ-1. 11" xfId="686"/>
    <cellStyle name="_бюджет на 2009 ТЭЦ-1. 11" xfId="687"/>
    <cellStyle name="_бюджет на 2009 ТЭЦ-1. 11 2" xfId="4625"/>
    <cellStyle name="_бюджет на 2009 ТЭЦ-1. 11 2" xfId="4626"/>
    <cellStyle name="_бюджет на 2009 ТЭЦ-1. 11 3" xfId="5234"/>
    <cellStyle name="_бюджет на 2009 ТЭЦ-1. 11 3" xfId="6959"/>
    <cellStyle name="_бюджет на 2009 ТЭЦ-1. 12" xfId="688"/>
    <cellStyle name="_бюджет на 2009 ТЭЦ-1. 12" xfId="689"/>
    <cellStyle name="_бюджет на 2009 ТЭЦ-1. 12 2" xfId="4627"/>
    <cellStyle name="_бюджет на 2009 ТЭЦ-1. 12 2" xfId="4628"/>
    <cellStyle name="_бюджет на 2009 ТЭЦ-1. 12 3" xfId="5233"/>
    <cellStyle name="_бюджет на 2009 ТЭЦ-1. 12 3" xfId="5232"/>
    <cellStyle name="_бюджет на 2009 ТЭЦ-1. 13" xfId="2778"/>
    <cellStyle name="_бюджет на 2009 ТЭЦ-1. 13" xfId="2779"/>
    <cellStyle name="_бюджет на 2009 ТЭЦ-1. 13 2" xfId="6541"/>
    <cellStyle name="_бюджет на 2009 ТЭЦ-1. 13 2" xfId="6542"/>
    <cellStyle name="_бюджет на 2009 ТЭЦ-1. 13 3" xfId="7652"/>
    <cellStyle name="_бюджет на 2009 ТЭЦ-1. 13 3" xfId="7653"/>
    <cellStyle name="_бюджет на 2009 ТЭЦ-1. 14" xfId="4621"/>
    <cellStyle name="_бюджет на 2009 ТЭЦ-1. 14" xfId="4622"/>
    <cellStyle name="_бюджет на 2009 ТЭЦ-1. 15" xfId="6963"/>
    <cellStyle name="_бюджет на 2009 ТЭЦ-1. 15" xfId="6962"/>
    <cellStyle name="_бюджет на 2009 ТЭЦ-1. 2" xfId="690"/>
    <cellStyle name="_бюджет на 2009 ТЭЦ-1. 2" xfId="691"/>
    <cellStyle name="_бюджет на 2009 ТЭЦ-1. 2 2" xfId="4629"/>
    <cellStyle name="_бюджет на 2009 ТЭЦ-1. 2 2" xfId="4630"/>
    <cellStyle name="_бюджет на 2009 ТЭЦ-1. 2 3" xfId="6958"/>
    <cellStyle name="_бюджет на 2009 ТЭЦ-1. 2 3" xfId="5231"/>
    <cellStyle name="_бюджет на 2009 ТЭЦ-1. 3" xfId="692"/>
    <cellStyle name="_бюджет на 2009 ТЭЦ-1. 3" xfId="693"/>
    <cellStyle name="_бюджет на 2009 ТЭЦ-1. 3 2" xfId="4631"/>
    <cellStyle name="_бюджет на 2009 ТЭЦ-1. 3 2" xfId="4632"/>
    <cellStyle name="_бюджет на 2009 ТЭЦ-1. 3 3" xfId="5230"/>
    <cellStyle name="_бюджет на 2009 ТЭЦ-1. 3 3" xfId="6957"/>
    <cellStyle name="_бюджет на 2009 ТЭЦ-1. 4" xfId="694"/>
    <cellStyle name="_бюджет на 2009 ТЭЦ-1. 4" xfId="695"/>
    <cellStyle name="_бюджет на 2009 ТЭЦ-1. 4 2" xfId="4633"/>
    <cellStyle name="_бюджет на 2009 ТЭЦ-1. 4 2" xfId="4634"/>
    <cellStyle name="_бюджет на 2009 ТЭЦ-1. 4 3" xfId="5229"/>
    <cellStyle name="_бюджет на 2009 ТЭЦ-1. 4 3" xfId="6956"/>
    <cellStyle name="_бюджет на 2009 ТЭЦ-1. 5" xfId="696"/>
    <cellStyle name="_бюджет на 2009 ТЭЦ-1. 5" xfId="697"/>
    <cellStyle name="_бюджет на 2009 ТЭЦ-1. 5 2" xfId="4635"/>
    <cellStyle name="_бюджет на 2009 ТЭЦ-1. 5 2" xfId="4636"/>
    <cellStyle name="_бюджет на 2009 ТЭЦ-1. 5 3" xfId="6955"/>
    <cellStyle name="_бюджет на 2009 ТЭЦ-1. 5 3" xfId="6954"/>
    <cellStyle name="_бюджет на 2009 ТЭЦ-1. 6" xfId="698"/>
    <cellStyle name="_бюджет на 2009 ТЭЦ-1. 6" xfId="699"/>
    <cellStyle name="_бюджет на 2009 ТЭЦ-1. 6 2" xfId="4637"/>
    <cellStyle name="_бюджет на 2009 ТЭЦ-1. 6 2" xfId="4638"/>
    <cellStyle name="_бюджет на 2009 ТЭЦ-1. 6 3" xfId="5223"/>
    <cellStyle name="_бюджет на 2009 ТЭЦ-1. 6 3" xfId="5222"/>
    <cellStyle name="_бюджет на 2009 ТЭЦ-1. 7" xfId="700"/>
    <cellStyle name="_бюджет на 2009 ТЭЦ-1. 7" xfId="701"/>
    <cellStyle name="_бюджет на 2009 ТЭЦ-1. 7 2" xfId="4639"/>
    <cellStyle name="_бюджет на 2009 ТЭЦ-1. 7 2" xfId="4640"/>
    <cellStyle name="_бюджет на 2009 ТЭЦ-1. 7 3" xfId="6948"/>
    <cellStyle name="_бюджет на 2009 ТЭЦ-1. 7 3" xfId="6947"/>
    <cellStyle name="_бюджет на 2009 ТЭЦ-1. 8" xfId="702"/>
    <cellStyle name="_бюджет на 2009 ТЭЦ-1. 8" xfId="703"/>
    <cellStyle name="_бюджет на 2009 ТЭЦ-1. 8 2" xfId="4641"/>
    <cellStyle name="_бюджет на 2009 ТЭЦ-1. 8 2" xfId="4642"/>
    <cellStyle name="_бюджет на 2009 ТЭЦ-1. 8 3" xfId="5220"/>
    <cellStyle name="_бюджет на 2009 ТЭЦ-1. 8 3" xfId="5219"/>
    <cellStyle name="_бюджет на 2009 ТЭЦ-1. 9" xfId="704"/>
    <cellStyle name="_бюджет на 2009 ТЭЦ-1. 9" xfId="705"/>
    <cellStyle name="_бюджет на 2009 ТЭЦ-1. 9 2" xfId="4643"/>
    <cellStyle name="_бюджет на 2009 ТЭЦ-1. 9 2" xfId="4644"/>
    <cellStyle name="_бюджет на 2009 ТЭЦ-1. 9 3" xfId="6946"/>
    <cellStyle name="_бюджет на 2009 ТЭЦ-1. 9 3" xfId="6945"/>
    <cellStyle name="_бюджет на 2009 ТЭЦ-1._06.10_Услуги по санобработке и вывозу мусора_2011" xfId="706"/>
    <cellStyle name="_бюджет на 2009 ТЭЦ-1._06.10_Услуги по санобработке и вывозу мусора_2011" xfId="707"/>
    <cellStyle name="_бюджет на 2009 ТЭЦ-1._06.10_Услуги по санобработке и вывозу мусора_2011 2" xfId="4645"/>
    <cellStyle name="_бюджет на 2009 ТЭЦ-1._06.10_Услуги по санобработке и вывозу мусора_2011 2" xfId="4646"/>
    <cellStyle name="_бюджет на 2009 ТЭЦ-1._06.10_Услуги по санобработке и вывозу мусора_2011 3" xfId="6944"/>
    <cellStyle name="_бюджет на 2009 ТЭЦ-1._06.10_Услуги по санобработке и вывозу мусора_2011 3" xfId="5218"/>
    <cellStyle name="_бюджет на 2010 ТЭЦ-1." xfId="708"/>
    <cellStyle name="_бюджет на 2010 ТЭЦ-1." xfId="709"/>
    <cellStyle name="_бюджет на 2010 ТЭЦ-1. 10" xfId="710"/>
    <cellStyle name="_бюджет на 2010 ТЭЦ-1. 10" xfId="711"/>
    <cellStyle name="_бюджет на 2010 ТЭЦ-1. 10 2" xfId="4649"/>
    <cellStyle name="_бюджет на 2010 ТЭЦ-1. 10 2" xfId="4650"/>
    <cellStyle name="_бюджет на 2010 ТЭЦ-1. 10 3" xfId="6867"/>
    <cellStyle name="_бюджет на 2010 ТЭЦ-1. 10 3" xfId="6866"/>
    <cellStyle name="_бюджет на 2010 ТЭЦ-1. 11" xfId="712"/>
    <cellStyle name="_бюджет на 2010 ТЭЦ-1. 11" xfId="713"/>
    <cellStyle name="_бюджет на 2010 ТЭЦ-1. 11 2" xfId="4651"/>
    <cellStyle name="_бюджет на 2010 ТЭЦ-1. 11 2" xfId="4652"/>
    <cellStyle name="_бюджет на 2010 ТЭЦ-1. 11 3" xfId="5205"/>
    <cellStyle name="_бюджет на 2010 ТЭЦ-1. 11 3" xfId="6865"/>
    <cellStyle name="_бюджет на 2010 ТЭЦ-1. 12" xfId="714"/>
    <cellStyle name="_бюджет на 2010 ТЭЦ-1. 12" xfId="715"/>
    <cellStyle name="_бюджет на 2010 ТЭЦ-1. 12 2" xfId="4653"/>
    <cellStyle name="_бюджет на 2010 ТЭЦ-1. 12 2" xfId="4654"/>
    <cellStyle name="_бюджет на 2010 ТЭЦ-1. 12 3" xfId="6864"/>
    <cellStyle name="_бюджет на 2010 ТЭЦ-1. 12 3" xfId="6863"/>
    <cellStyle name="_бюджет на 2010 ТЭЦ-1. 13" xfId="2780"/>
    <cellStyle name="_бюджет на 2010 ТЭЦ-1. 13" xfId="2781"/>
    <cellStyle name="_бюджет на 2010 ТЭЦ-1. 13 2" xfId="6543"/>
    <cellStyle name="_бюджет на 2010 ТЭЦ-1. 13 2" xfId="6544"/>
    <cellStyle name="_бюджет на 2010 ТЭЦ-1. 13 3" xfId="7654"/>
    <cellStyle name="_бюджет на 2010 ТЭЦ-1. 13 3" xfId="7655"/>
    <cellStyle name="_бюджет на 2010 ТЭЦ-1. 14" xfId="4647"/>
    <cellStyle name="_бюджет на 2010 ТЭЦ-1. 14" xfId="4648"/>
    <cellStyle name="_бюджет на 2010 ТЭЦ-1. 15" xfId="6871"/>
    <cellStyle name="_бюджет на 2010 ТЭЦ-1. 15" xfId="5208"/>
    <cellStyle name="_бюджет на 2010 ТЭЦ-1. 2" xfId="716"/>
    <cellStyle name="_бюджет на 2010 ТЭЦ-1. 2" xfId="717"/>
    <cellStyle name="_бюджет на 2010 ТЭЦ-1. 2 2" xfId="4655"/>
    <cellStyle name="_бюджет на 2010 ТЭЦ-1. 2 2" xfId="4656"/>
    <cellStyle name="_бюджет на 2010 ТЭЦ-1. 2 3" xfId="6862"/>
    <cellStyle name="_бюджет на 2010 ТЭЦ-1. 2 3" xfId="6861"/>
    <cellStyle name="_бюджет на 2010 ТЭЦ-1. 3" xfId="718"/>
    <cellStyle name="_бюджет на 2010 ТЭЦ-1. 3" xfId="719"/>
    <cellStyle name="_бюджет на 2010 ТЭЦ-1. 3 2" xfId="4657"/>
    <cellStyle name="_бюджет на 2010 ТЭЦ-1. 3 2" xfId="4658"/>
    <cellStyle name="_бюджет на 2010 ТЭЦ-1. 3 3" xfId="6860"/>
    <cellStyle name="_бюджет на 2010 ТЭЦ-1. 3 3" xfId="6859"/>
    <cellStyle name="_бюджет на 2010 ТЭЦ-1. 4" xfId="720"/>
    <cellStyle name="_бюджет на 2010 ТЭЦ-1. 4" xfId="721"/>
    <cellStyle name="_бюджет на 2010 ТЭЦ-1. 4 2" xfId="4659"/>
    <cellStyle name="_бюджет на 2010 ТЭЦ-1. 4 2" xfId="4660"/>
    <cellStyle name="_бюджет на 2010 ТЭЦ-1. 4 3" xfId="6857"/>
    <cellStyle name="_бюджет на 2010 ТЭЦ-1. 4 3" xfId="6856"/>
    <cellStyle name="_бюджет на 2010 ТЭЦ-1. 5" xfId="722"/>
    <cellStyle name="_бюджет на 2010 ТЭЦ-1. 5" xfId="723"/>
    <cellStyle name="_бюджет на 2010 ТЭЦ-1. 5 2" xfId="4661"/>
    <cellStyle name="_бюджет на 2010 ТЭЦ-1. 5 2" xfId="4662"/>
    <cellStyle name="_бюджет на 2010 ТЭЦ-1. 5 3" xfId="6855"/>
    <cellStyle name="_бюджет на 2010 ТЭЦ-1. 5 3" xfId="5201"/>
    <cellStyle name="_бюджет на 2010 ТЭЦ-1. 6" xfId="724"/>
    <cellStyle name="_бюджет на 2010 ТЭЦ-1. 6" xfId="725"/>
    <cellStyle name="_бюджет на 2010 ТЭЦ-1. 6 2" xfId="4663"/>
    <cellStyle name="_бюджет на 2010 ТЭЦ-1. 6 2" xfId="4664"/>
    <cellStyle name="_бюджет на 2010 ТЭЦ-1. 6 3" xfId="5200"/>
    <cellStyle name="_бюджет на 2010 ТЭЦ-1. 6 3" xfId="6854"/>
    <cellStyle name="_бюджет на 2010 ТЭЦ-1. 7" xfId="726"/>
    <cellStyle name="_бюджет на 2010 ТЭЦ-1. 7" xfId="727"/>
    <cellStyle name="_бюджет на 2010 ТЭЦ-1. 7 2" xfId="4665"/>
    <cellStyle name="_бюджет на 2010 ТЭЦ-1. 7 2" xfId="4666"/>
    <cellStyle name="_бюджет на 2010 ТЭЦ-1. 7 3" xfId="6853"/>
    <cellStyle name="_бюджет на 2010 ТЭЦ-1. 7 3" xfId="6852"/>
    <cellStyle name="_бюджет на 2010 ТЭЦ-1. 8" xfId="728"/>
    <cellStyle name="_бюджет на 2010 ТЭЦ-1. 8" xfId="729"/>
    <cellStyle name="_бюджет на 2010 ТЭЦ-1. 8 2" xfId="4667"/>
    <cellStyle name="_бюджет на 2010 ТЭЦ-1. 8 2" xfId="4668"/>
    <cellStyle name="_бюджет на 2010 ТЭЦ-1. 8 3" xfId="5199"/>
    <cellStyle name="_бюджет на 2010 ТЭЦ-1. 8 3" xfId="5198"/>
    <cellStyle name="_бюджет на 2010 ТЭЦ-1. 9" xfId="730"/>
    <cellStyle name="_бюджет на 2010 ТЭЦ-1. 9" xfId="731"/>
    <cellStyle name="_бюджет на 2010 ТЭЦ-1. 9 2" xfId="4669"/>
    <cellStyle name="_бюджет на 2010 ТЭЦ-1. 9 2" xfId="4670"/>
    <cellStyle name="_бюджет на 2010 ТЭЦ-1. 9 3" xfId="6851"/>
    <cellStyle name="_бюджет на 2010 ТЭЦ-1. 9 3" xfId="6850"/>
    <cellStyle name="_бюджет на 2010 ТЭЦ-1._06.10_Услуги по санобработке и вывозу мусора_2011" xfId="732"/>
    <cellStyle name="_бюджет на 2010 ТЭЦ-1._06.10_Услуги по санобработке и вывозу мусора_2011" xfId="733"/>
    <cellStyle name="_бюджет на 2010 ТЭЦ-1._06.10_Услуги по санобработке и вывозу мусора_2011 2" xfId="4671"/>
    <cellStyle name="_бюджет на 2010 ТЭЦ-1._06.10_Услуги по санобработке и вывозу мусора_2011 2" xfId="4672"/>
    <cellStyle name="_бюджет на 2010 ТЭЦ-1._06.10_Услуги по санобработке и вывозу мусора_2011 3" xfId="6849"/>
    <cellStyle name="_бюджет на 2010 ТЭЦ-1._06.10_Услуги по санобработке и вывозу мусора_2011 3" xfId="5197"/>
    <cellStyle name="_Бюджет ТЭЦ-2 проект 2010г._Наташа восстановл." xfId="734"/>
    <cellStyle name="_Бюджет ТЭЦ-2 проект 2010г._Наташа восстановл." xfId="735"/>
    <cellStyle name="_Бюджет ТЭЦ-2 проект 2010г._Наташа восстановл. 2" xfId="4673"/>
    <cellStyle name="_Бюджет ТЭЦ-2 проект 2010г._Наташа восстановл. 2" xfId="4674"/>
    <cellStyle name="_Бюджет ТЭЦ-2 проект 2010г._Наташа восстановл. 3" xfId="5196"/>
    <cellStyle name="_Бюджет ТЭЦ-2 проект 2010г._Наташа восстановл. 3" xfId="6848"/>
    <cellStyle name="_Бюджет ТЭЦ-2 проект 2010г._Наташа восстановл._06.10_Услуги по санобработке и вывозу мусора_2011" xfId="736"/>
    <cellStyle name="_Бюджет ТЭЦ-2 проект 2010г._Наташа восстановл._06.10_Услуги по санобработке и вывозу мусора_2011" xfId="737"/>
    <cellStyle name="_Бюджет ТЭЦ-2 проект 2010г._Наташа восстановл._06.10_Услуги по санобработке и вывозу мусора_2011 2" xfId="4675"/>
    <cellStyle name="_Бюджет ТЭЦ-2 проект 2010г._Наташа восстановл._06.10_Услуги по санобработке и вывозу мусора_2011 2" xfId="4676"/>
    <cellStyle name="_Бюджет ТЭЦ-2 проект 2010г._Наташа восстановл._06.10_Услуги по санобработке и вывозу мусора_2011 3" xfId="6847"/>
    <cellStyle name="_Бюджет ТЭЦ-2 проект 2010г._Наташа восстановл._06.10_Услуги по санобработке и вывозу мусора_2011 3" xfId="6846"/>
    <cellStyle name="_Бюджет ТЭЦ-2 проект 2010г._Наташа восстановл._ТЭЦ-2 Командировочные 2011.г  23.07.2010г." xfId="738"/>
    <cellStyle name="_Бюджет ТЭЦ-2 проект 2010г._Наташа восстановл._ТЭЦ-2 Командировочные 2011.г  23.07.2010г." xfId="739"/>
    <cellStyle name="_Бюджет ТЭЦ-2 проект 2010г._Наташа восстановл._ТЭЦ-2 Командировочные 2011.г  23.07.2010г. 2" xfId="4677"/>
    <cellStyle name="_Бюджет ТЭЦ-2 проект 2010г._Наташа восстановл._ТЭЦ-2 Командировочные 2011.г  23.07.2010г. 2" xfId="4678"/>
    <cellStyle name="_Бюджет ТЭЦ-2 проект 2010г._Наташа восстановл._ТЭЦ-2 Командировочные 2011.г  23.07.2010г. 3" xfId="5195"/>
    <cellStyle name="_Бюджет ТЭЦ-2 проект 2010г._Наташа восстановл._ТЭЦ-2 Командировочные 2011.г  23.07.2010г. 3" xfId="5194"/>
    <cellStyle name="_департаменты 9 мес" xfId="740"/>
    <cellStyle name="_департаменты 9 мес" xfId="741"/>
    <cellStyle name="_департаменты 9 мес 2" xfId="4679"/>
    <cellStyle name="_департаменты 9 мес 2" xfId="4680"/>
    <cellStyle name="_департаменты 9 мес 3" xfId="6845"/>
    <cellStyle name="_департаменты 9 мес 3" xfId="6844"/>
    <cellStyle name="_ежем.отчет_инвест" xfId="742"/>
    <cellStyle name="_ежем.отчет_инвест" xfId="743"/>
    <cellStyle name="_ежем.отчет_инвест 2" xfId="4681"/>
    <cellStyle name="_ежем.отчет_инвест 2" xfId="4682"/>
    <cellStyle name="_ежем.отчет_инвест 3" xfId="6843"/>
    <cellStyle name="_ежем.отчет_инвест 3" xfId="5193"/>
    <cellStyle name="_Ежемес.отчёт MMR_2009 Самрук-Энерго_01.10.09_last" xfId="744"/>
    <cellStyle name="_Ежемес.отчёт MMR_2009 Самрук-Энерго_01.10.09_last" xfId="745"/>
    <cellStyle name="_Ежемес.отчёт MMR_2009 Самрук-Энерго_01.10.09_last 2" xfId="4683"/>
    <cellStyle name="_Ежемес.отчёт MMR_2009 Самрук-Энерго_01.10.09_last 2" xfId="4684"/>
    <cellStyle name="_Ежемес.отчёт MMR_2009 Самрук-Энерго_01.10.09_last 3" xfId="5192"/>
    <cellStyle name="_Ежемес.отчёт MMR_2009 Самрук-Энерго_01.10.09_last 3" xfId="6840"/>
    <cellStyle name="_Ежемес.отчёт MMR_2009 Самрук-Энерго_october_last (1)" xfId="746"/>
    <cellStyle name="_Ежемес.отчёт MMR_2009 Самрук-Энерго_october_last (1)" xfId="747"/>
    <cellStyle name="_Ежемес.отчёт MMR_2009 Самрук-Энерго_october_last (1) 2" xfId="4685"/>
    <cellStyle name="_Ежемес.отчёт MMR_2009 Самрук-Энерго_october_last (1) 2" xfId="4686"/>
    <cellStyle name="_Ежемес.отчёт MMR_2009 Самрук-Энерго_october_last (1) 3" xfId="6839"/>
    <cellStyle name="_Ежемес.отчёт MMR_2009 Самрук-Энерго_october_last (1) 3" xfId="6838"/>
    <cellStyle name="_Испол бюджета 11 месяцев" xfId="748"/>
    <cellStyle name="_Испол бюджета 11 месяцев" xfId="749"/>
    <cellStyle name="_Испол бюджета 11 месяцев 2" xfId="2782"/>
    <cellStyle name="_Испол бюджета 11 месяцев 2" xfId="2783"/>
    <cellStyle name="_Испол бюджета 11 месяцев 2 2" xfId="6545"/>
    <cellStyle name="_Испол бюджета 11 месяцев 2 2" xfId="6546"/>
    <cellStyle name="_Испол бюджета 11 месяцев 2 3" xfId="7656"/>
    <cellStyle name="_Испол бюджета 11 месяцев 2 3" xfId="7657"/>
    <cellStyle name="_Испол бюджета 11 месяцев 3" xfId="4687"/>
    <cellStyle name="_Испол бюджета 11 месяцев 3" xfId="4688"/>
    <cellStyle name="_Испол бюджета 11 месяцев 4" xfId="6837"/>
    <cellStyle name="_Испол бюджета 11 месяцев 4" xfId="5185"/>
    <cellStyle name="_Испол. бюджета_2009г_2008." xfId="750"/>
    <cellStyle name="_Испол. бюджета_2009г_2008." xfId="751"/>
    <cellStyle name="_Испол. бюджета_2009г_2008. 2" xfId="4689"/>
    <cellStyle name="_Испол. бюджета_2009г_2008. 2" xfId="4690"/>
    <cellStyle name="_Испол. бюджета_2009г_2008. 3" xfId="5184"/>
    <cellStyle name="_Испол. бюджета_2009г_2008. 3" xfId="6825"/>
    <cellStyle name="_Квартальный отчет_2010 - формы для ТЭЦ-1,с комент. к разделу 7" xfId="752"/>
    <cellStyle name="_Квартальный отчет_2010 - формы для ТЭЦ-1,с комент. к разделу 7" xfId="753"/>
    <cellStyle name="_Квартальный отчет_2010 - формы для ТЭЦ-1,с комент. к разделу 7 2" xfId="4691"/>
    <cellStyle name="_Квартальный отчет_2010 - формы для ТЭЦ-1,с комент. к разделу 7 2" xfId="4692"/>
    <cellStyle name="_Квартальный отчет_2010 - формы для ТЭЦ-1,с комент. к разделу 7 3" xfId="6824"/>
    <cellStyle name="_Квартальный отчет_2010 - формы для ТЭЦ-1,с комент. к разделу 7 3" xfId="6823"/>
    <cellStyle name="_Копия расш. услуг по месячно 2010г. посл" xfId="754"/>
    <cellStyle name="_Копия расш. услуг по месячно 2010г. посл" xfId="755"/>
    <cellStyle name="_Копия расш. услуг по месячно 2010г. посл 2" xfId="4693"/>
    <cellStyle name="_Копия расш. услуг по месячно 2010г. посл 2" xfId="4694"/>
    <cellStyle name="_Копия расш. услуг по месячно 2010г. посл 3" xfId="6822"/>
    <cellStyle name="_Копия расш. услуг по месячно 2010г. посл 3" xfId="5181"/>
    <cellStyle name="_Лист15" xfId="756"/>
    <cellStyle name="_Лист15" xfId="757"/>
    <cellStyle name="_Лист15 2" xfId="4695"/>
    <cellStyle name="_Лист15 2" xfId="4696"/>
    <cellStyle name="_Лист15 3" xfId="6813"/>
    <cellStyle name="_Лист15 3" xfId="5180"/>
    <cellStyle name="_методика для СЭ" xfId="758"/>
    <cellStyle name="_методика для СЭ" xfId="759"/>
    <cellStyle name="_методика для СЭ 2" xfId="4697"/>
    <cellStyle name="_методика для СЭ 2" xfId="4698"/>
    <cellStyle name="_методика для СЭ 3" xfId="5179"/>
    <cellStyle name="_методика для СЭ 3" xfId="6811"/>
    <cellStyle name="_Оператив. отчет_2009_АО АлЭС_10.12.09_15.00" xfId="760"/>
    <cellStyle name="_Оператив. отчет_2009_АО АлЭС_10.12.09_15.00" xfId="761"/>
    <cellStyle name="_Оператив. отчет_2009_АО АлЭС_10.12.09_15.00 2" xfId="4699"/>
    <cellStyle name="_Оператив. отчет_2009_АО АлЭС_10.12.09_15.00 2" xfId="4700"/>
    <cellStyle name="_Оператив. отчет_2009_АО АлЭС_10.12.09_15.00 3" xfId="6810"/>
    <cellStyle name="_Оператив. отчет_2009_АО АлЭС_10.12.09_15.00 3" xfId="6809"/>
    <cellStyle name="_Помесячный транзит 2010г (1)" xfId="762"/>
    <cellStyle name="_Помесячный транзит 2010г (1)" xfId="763"/>
    <cellStyle name="_Помесячный транзит 2010г (1) 2" xfId="2784"/>
    <cellStyle name="_Помесячный транзит 2010г (1) 2" xfId="2785"/>
    <cellStyle name="_Помесячный транзит 2010г (1) 2 2" xfId="6547"/>
    <cellStyle name="_Помесячный транзит 2010г (1) 2 2" xfId="6548"/>
    <cellStyle name="_Помесячный транзит 2010г (1) 2 3" xfId="7658"/>
    <cellStyle name="_Помесячный транзит 2010г (1) 2 3" xfId="7659"/>
    <cellStyle name="_Помесячный транзит 2010г (1) 3" xfId="4701"/>
    <cellStyle name="_Помесячный транзит 2010г (1) 3" xfId="4702"/>
    <cellStyle name="_Помесячный транзит 2010г (1) 4" xfId="6806"/>
    <cellStyle name="_Помесячный транзит 2010г (1) 4" xfId="6805"/>
    <cellStyle name="_расчеты и расшиф.кондиционеры,газ.вода-11" xfId="764"/>
    <cellStyle name="_расчеты и расшиф.кондиционеры,газ.вода-11" xfId="765"/>
    <cellStyle name="_расчеты и расшиф.кондиционеры,газ.вода-11 2" xfId="4703"/>
    <cellStyle name="_расчеты и расшиф.кондиционеры,газ.вода-11 2" xfId="4704"/>
    <cellStyle name="_расчеты и расшиф.кондиционеры,газ.вода-11 3" xfId="5168"/>
    <cellStyle name="_расчеты и расшиф.кондиционеры,газ.вода-11 3" xfId="5165"/>
    <cellStyle name="_расчеты и расшиф.кондиционеры,газ.вода-11_Копия Копия РАСШИФРОВКИ ПОСЛЕДНИЙ ВАРИАН С БЮДЖЕТОМ пос верс" xfId="766"/>
    <cellStyle name="_расчеты и расшиф.кондиционеры,газ.вода-11_Копия Копия РАСШИФРОВКИ ПОСЛЕДНИЙ ВАРИАН С БЮДЖЕТОМ пос верс" xfId="767"/>
    <cellStyle name="_расчеты и расшиф.кондиционеры,газ.вода-11_Копия Копия РАСШИФРОВКИ ПОСЛЕДНИЙ ВАРИАН С БЮДЖЕТОМ пос верс 2" xfId="4705"/>
    <cellStyle name="_расчеты и расшиф.кондиционеры,газ.вода-11_Копия Копия РАСШИФРОВКИ ПОСЛЕДНИЙ ВАРИАН С БЮДЖЕТОМ пос верс 2" xfId="4706"/>
    <cellStyle name="_расчеты и расшиф.кондиционеры,газ.вода-11_Копия Копия РАСШИФРОВКИ ПОСЛЕДНИЙ ВАРИАН С БЮДЖЕТОМ пос верс 3" xfId="6799"/>
    <cellStyle name="_расчеты и расшиф.кондиционеры,газ.вода-11_Копия Копия РАСШИФРОВКИ ПОСЛЕДНИЙ ВАРИАН С БЮДЖЕТОМ пос верс 3" xfId="5162"/>
    <cellStyle name="_расчеты и расшиф.кондиционеры,газ.вода-11_ТЭЦ-1_БЮДЖЕТ 2011 от 20.07.10г" xfId="768"/>
    <cellStyle name="_расчеты и расшиф.кондиционеры,газ.вода-11_ТЭЦ-1_БЮДЖЕТ 2011 от 20.07.10г" xfId="769"/>
    <cellStyle name="_расчеты и расшиф.кондиционеры,газ.вода-11_ТЭЦ-1_БЮДЖЕТ 2011 от 20.07.10г 2" xfId="4707"/>
    <cellStyle name="_расчеты и расшиф.кондиционеры,газ.вода-11_ТЭЦ-1_БЮДЖЕТ 2011 от 20.07.10г 2" xfId="4708"/>
    <cellStyle name="_расчеты и расшиф.кондиционеры,газ.вода-11_ТЭЦ-1_БЮДЖЕТ 2011 от 20.07.10г 3" xfId="5161"/>
    <cellStyle name="_расчеты и расшиф.кондиционеры,газ.вода-11_ТЭЦ-1_БЮДЖЕТ 2011 от 20.07.10г 3" xfId="6798"/>
    <cellStyle name="_расчеты и расшиф.ст.06.10 дератизация-11" xfId="770"/>
    <cellStyle name="_расчеты и расшиф.ст.06.10 дератизация-11" xfId="771"/>
    <cellStyle name="_расчеты и расшиф.ст.06.10 дератизация-11 2" xfId="4709"/>
    <cellStyle name="_расчеты и расшиф.ст.06.10 дератизация-11 2" xfId="4710"/>
    <cellStyle name="_расчеты и расшиф.ст.06.10 дератизация-11 3" xfId="5160"/>
    <cellStyle name="_расчеты и расшиф.ст.06.10 дератизация-11 3" xfId="5159"/>
    <cellStyle name="_расчеты и расшиф.ст.06.10 дератизация-11_Копия Копия РАСШИФРОВКИ ПОСЛЕДНИЙ ВАРИАН С БЮДЖЕТОМ пос верс" xfId="772"/>
    <cellStyle name="_расчеты и расшиф.ст.06.10 дератизация-11_Копия Копия РАСШИФРОВКИ ПОСЛЕДНИЙ ВАРИАН С БЮДЖЕТОМ пос верс" xfId="773"/>
    <cellStyle name="_расчеты и расшиф.ст.06.10 дератизация-11_Копия Копия РАСШИФРОВКИ ПОСЛЕДНИЙ ВАРИАН С БЮДЖЕТОМ пос верс 2" xfId="4711"/>
    <cellStyle name="_расчеты и расшиф.ст.06.10 дератизация-11_Копия Копия РАСШИФРОВКИ ПОСЛЕДНИЙ ВАРИАН С БЮДЖЕТОМ пос верс 2" xfId="4712"/>
    <cellStyle name="_расчеты и расшиф.ст.06.10 дератизация-11_Копия Копия РАСШИФРОВКИ ПОСЛЕДНИЙ ВАРИАН С БЮДЖЕТОМ пос верс 3" xfId="5158"/>
    <cellStyle name="_расчеты и расшиф.ст.06.10 дератизация-11_Копия Копия РАСШИФРОВКИ ПОСЛЕДНИЙ ВАРИАН С БЮДЖЕТОМ пос верс 3" xfId="6797"/>
    <cellStyle name="_расчеты и расшиф.ст.06.10 дератизация-11_ТЭЦ-1_БЮДЖЕТ 2011 от 20.07.10г" xfId="774"/>
    <cellStyle name="_расчеты и расшиф.ст.06.10 дератизация-11_ТЭЦ-1_БЮДЖЕТ 2011 от 20.07.10г" xfId="775"/>
    <cellStyle name="_расчеты и расшиф.ст.06.10 дератизация-11_ТЭЦ-1_БЮДЖЕТ 2011 от 20.07.10г 2" xfId="4713"/>
    <cellStyle name="_расчеты и расшиф.ст.06.10 дератизация-11_ТЭЦ-1_БЮДЖЕТ 2011 от 20.07.10г 2" xfId="4714"/>
    <cellStyle name="_расчеты и расшиф.ст.06.10 дератизация-11_ТЭЦ-1_БЮДЖЕТ 2011 от 20.07.10г 3" xfId="6795"/>
    <cellStyle name="_расчеты и расшиф.ст.06.10 дератизация-11_ТЭЦ-1_БЮДЖЕТ 2011 от 20.07.10г 3" xfId="6794"/>
    <cellStyle name="_расш. услуг по месячно 2009г." xfId="776"/>
    <cellStyle name="_расш. услуг по месячно 2009г." xfId="777"/>
    <cellStyle name="_расш. услуг по месячно 2009г. 2" xfId="4715"/>
    <cellStyle name="_расш. услуг по месячно 2009г. 2" xfId="4716"/>
    <cellStyle name="_расш. услуг по месячно 2009г. 3" xfId="6793"/>
    <cellStyle name="_расш. услуг по месячно 2009г. 3" xfId="5155"/>
    <cellStyle name="_расш. услуг по месячно 2009г._Копия Копия РАСШИФРОВКИ ПОСЛЕДНИЙ ВАРИАН С БЮДЖЕТОМ пос верс" xfId="778"/>
    <cellStyle name="_расш. услуг по месячно 2009г._Копия Копия РАСШИФРОВКИ ПОСЛЕДНИЙ ВАРИАН С БЮДЖЕТОМ пос верс" xfId="779"/>
    <cellStyle name="_расш. услуг по месячно 2009г._Копия Копия РАСШИФРОВКИ ПОСЛЕДНИЙ ВАРИАН С БЮДЖЕТОМ пос верс 2" xfId="4717"/>
    <cellStyle name="_расш. услуг по месячно 2009г._Копия Копия РАСШИФРОВКИ ПОСЛЕДНИЙ ВАРИАН С БЮДЖЕТОМ пос верс 2" xfId="4718"/>
    <cellStyle name="_расш. услуг по месячно 2009г._Копия Копия РАСШИФРОВКИ ПОСЛЕДНИЙ ВАРИАН С БЮДЖЕТОМ пос верс 3" xfId="5154"/>
    <cellStyle name="_расш. услуг по месячно 2009г._Копия Копия РАСШИФРОВКИ ПОСЛЕДНИЙ ВАРИАН С БЮДЖЕТОМ пос верс 3" xfId="6792"/>
    <cellStyle name="_расш. услуг по месячно 2009г._ТЭЦ-1_БЮДЖЕТ 2011 от 20.07.10г" xfId="780"/>
    <cellStyle name="_расш. услуг по месячно 2009г._ТЭЦ-1_БЮДЖЕТ 2011 от 20.07.10г" xfId="781"/>
    <cellStyle name="_расш. услуг по месячно 2009г._ТЭЦ-1_БЮДЖЕТ 2011 от 20.07.10г 2" xfId="4719"/>
    <cellStyle name="_расш. услуг по месячно 2009г._ТЭЦ-1_БЮДЖЕТ 2011 от 20.07.10г 2" xfId="4720"/>
    <cellStyle name="_расш. услуг по месячно 2009г._ТЭЦ-1_БЮДЖЕТ 2011 от 20.07.10г 3" xfId="6791"/>
    <cellStyle name="_расш. услуг по месячно 2009г._ТЭЦ-1_БЮДЖЕТ 2011 от 20.07.10г 3" xfId="6790"/>
    <cellStyle name="_расш. услуг по месячно 2010г." xfId="782"/>
    <cellStyle name="_расш. услуг по месячно 2010г." xfId="783"/>
    <cellStyle name="_расш. услуг по месячно 2010г. 2" xfId="4721"/>
    <cellStyle name="_расш. услуг по месячно 2010г. 2" xfId="4722"/>
    <cellStyle name="_расш. услуг по месячно 2010г. 3" xfId="5153"/>
    <cellStyle name="_расш. услуг по месячно 2010г. 3" xfId="5152"/>
    <cellStyle name="_РАСШИФРОВКИ" xfId="784"/>
    <cellStyle name="_РАСШИФРОВКИ" xfId="785"/>
    <cellStyle name="_РАСШИФРОВКИ 2" xfId="4723"/>
    <cellStyle name="_РАСШИФРОВКИ 2" xfId="4724"/>
    <cellStyle name="_РАСШИФРОВКИ 3" xfId="6789"/>
    <cellStyle name="_РАСШИФРОВКИ 3" xfId="6788"/>
    <cellStyle name="_Расшифровки помесячно 2010 с бюджетом" xfId="786"/>
    <cellStyle name="_Расшифровки помесячно 2010 с бюджетом" xfId="787"/>
    <cellStyle name="_Расшифровки помесячно 2010 с бюджетом 2" xfId="4725"/>
    <cellStyle name="_Расшифровки помесячно 2010 с бюджетом 2" xfId="4726"/>
    <cellStyle name="_Расшифровки помесячно 2010 с бюджетом 3" xfId="6787"/>
    <cellStyle name="_Расшифровки помесячно 2010 с бюджетом 3" xfId="5151"/>
    <cellStyle name="_расшифровки-форма-год Вика" xfId="788"/>
    <cellStyle name="_расшифровки-форма-год Вика" xfId="789"/>
    <cellStyle name="_расшифровки-форма-год Вика 2" xfId="4727"/>
    <cellStyle name="_расшифровки-форма-год Вика 2" xfId="4728"/>
    <cellStyle name="_расшифровки-форма-год Вика 3" xfId="5150"/>
    <cellStyle name="_расшифровки-форма-год Вика 3" xfId="6786"/>
    <cellStyle name="_расшифровки-форма-год ст.06.09" xfId="790"/>
    <cellStyle name="_расшифровки-форма-год ст.06.09" xfId="791"/>
    <cellStyle name="_расшифровки-форма-год ст.06.09 (1)" xfId="792"/>
    <cellStyle name="_расшифровки-форма-год ст.06.09 (1)" xfId="793"/>
    <cellStyle name="_расшифровки-форма-год ст.06.09 (1) 10" xfId="794"/>
    <cellStyle name="_расшифровки-форма-год ст.06.09 (1) 10" xfId="795"/>
    <cellStyle name="_расшифровки-форма-год ст.06.09 (1) 10 2" xfId="4733"/>
    <cellStyle name="_расшифровки-форма-год ст.06.09 (1) 10 2" xfId="4734"/>
    <cellStyle name="_расшифровки-форма-год ст.06.09 (1) 10 3" xfId="6783"/>
    <cellStyle name="_расшифровки-форма-год ст.06.09 (1) 10 3" xfId="6782"/>
    <cellStyle name="_расшифровки-форма-год ст.06.09 (1) 11" xfId="796"/>
    <cellStyle name="_расшифровки-форма-год ст.06.09 (1) 11" xfId="797"/>
    <cellStyle name="_расшифровки-форма-год ст.06.09 (1) 11 2" xfId="4735"/>
    <cellStyle name="_расшифровки-форма-год ст.06.09 (1) 11 2" xfId="4736"/>
    <cellStyle name="_расшифровки-форма-год ст.06.09 (1) 11 3" xfId="6781"/>
    <cellStyle name="_расшифровки-форма-год ст.06.09 (1) 11 3" xfId="5147"/>
    <cellStyle name="_расшифровки-форма-год ст.06.09 (1) 12" xfId="798"/>
    <cellStyle name="_расшифровки-форма-год ст.06.09 (1) 12" xfId="799"/>
    <cellStyle name="_расшифровки-форма-год ст.06.09 (1) 12 2" xfId="4737"/>
    <cellStyle name="_расшифровки-форма-год ст.06.09 (1) 12 2" xfId="4738"/>
    <cellStyle name="_расшифровки-форма-год ст.06.09 (1) 12 3" xfId="5146"/>
    <cellStyle name="_расшифровки-форма-год ст.06.09 (1) 12 3" xfId="6776"/>
    <cellStyle name="_расшифровки-форма-год ст.06.09 (1) 13" xfId="2786"/>
    <cellStyle name="_расшифровки-форма-год ст.06.09 (1) 13" xfId="2787"/>
    <cellStyle name="_расшифровки-форма-год ст.06.09 (1) 13 2" xfId="6549"/>
    <cellStyle name="_расшифровки-форма-год ст.06.09 (1) 13 2" xfId="6550"/>
    <cellStyle name="_расшифровки-форма-год ст.06.09 (1) 13 3" xfId="7660"/>
    <cellStyle name="_расшифровки-форма-год ст.06.09 (1) 13 3" xfId="7661"/>
    <cellStyle name="_расшифровки-форма-год ст.06.09 (1) 14" xfId="4731"/>
    <cellStyle name="_расшифровки-форма-год ст.06.09 (1) 14" xfId="4732"/>
    <cellStyle name="_расшифровки-форма-год ст.06.09 (1) 15" xfId="5149"/>
    <cellStyle name="_расшифровки-форма-год ст.06.09 (1) 15" xfId="5148"/>
    <cellStyle name="_расшифровки-форма-год ст.06.09 (1) 2" xfId="800"/>
    <cellStyle name="_расшифровки-форма-год ст.06.09 (1) 2" xfId="801"/>
    <cellStyle name="_расшифровки-форма-год ст.06.09 (1) 2 2" xfId="4739"/>
    <cellStyle name="_расшифровки-форма-год ст.06.09 (1) 2 2" xfId="4740"/>
    <cellStyle name="_расшифровки-форма-год ст.06.09 (1) 2 3" xfId="6775"/>
    <cellStyle name="_расшифровки-форма-год ст.06.09 (1) 2 3" xfId="6774"/>
    <cellStyle name="_расшифровки-форма-год ст.06.09 (1) 3" xfId="802"/>
    <cellStyle name="_расшифровки-форма-год ст.06.09 (1) 3" xfId="803"/>
    <cellStyle name="_расшифровки-форма-год ст.06.09 (1) 3 2" xfId="4741"/>
    <cellStyle name="_расшифровки-форма-год ст.06.09 (1) 3 2" xfId="4742"/>
    <cellStyle name="_расшифровки-форма-год ст.06.09 (1) 3 3" xfId="6773"/>
    <cellStyle name="_расшифровки-форма-год ст.06.09 (1) 3 3" xfId="5141"/>
    <cellStyle name="_расшифровки-форма-год ст.06.09 (1) 4" xfId="804"/>
    <cellStyle name="_расшифровки-форма-год ст.06.09 (1) 4" xfId="805"/>
    <cellStyle name="_расшифровки-форма-год ст.06.09 (1) 4 2" xfId="4743"/>
    <cellStyle name="_расшифровки-форма-год ст.06.09 (1) 4 2" xfId="4744"/>
    <cellStyle name="_расшифровки-форма-год ст.06.09 (1) 4 3" xfId="6772"/>
    <cellStyle name="_расшифровки-форма-год ст.06.09 (1) 4 3" xfId="6771"/>
    <cellStyle name="_расшифровки-форма-год ст.06.09 (1) 5" xfId="806"/>
    <cellStyle name="_расшифровки-форма-год ст.06.09 (1) 5" xfId="807"/>
    <cellStyle name="_расшифровки-форма-год ст.06.09 (1) 5 2" xfId="4745"/>
    <cellStyle name="_расшифровки-форма-год ст.06.09 (1) 5 2" xfId="4746"/>
    <cellStyle name="_расшифровки-форма-год ст.06.09 (1) 5 3" xfId="5140"/>
    <cellStyle name="_расшифровки-форма-год ст.06.09 (1) 5 3" xfId="6770"/>
    <cellStyle name="_расшифровки-форма-год ст.06.09 (1) 6" xfId="808"/>
    <cellStyle name="_расшифровки-форма-год ст.06.09 (1) 6" xfId="809"/>
    <cellStyle name="_расшифровки-форма-год ст.06.09 (1) 6 2" xfId="4747"/>
    <cellStyle name="_расшифровки-форма-год ст.06.09 (1) 6 2" xfId="4748"/>
    <cellStyle name="_расшифровки-форма-год ст.06.09 (1) 6 3" xfId="5138"/>
    <cellStyle name="_расшифровки-форма-год ст.06.09 (1) 6 3" xfId="6769"/>
    <cellStyle name="_расшифровки-форма-год ст.06.09 (1) 7" xfId="810"/>
    <cellStyle name="_расшифровки-форма-год ст.06.09 (1) 7" xfId="811"/>
    <cellStyle name="_расшифровки-форма-год ст.06.09 (1) 7 2" xfId="4749"/>
    <cellStyle name="_расшифровки-форма-год ст.06.09 (1) 7 2" xfId="4750"/>
    <cellStyle name="_расшифровки-форма-год ст.06.09 (1) 7 3" xfId="5128"/>
    <cellStyle name="_расшифровки-форма-год ст.06.09 (1) 7 3" xfId="5127"/>
    <cellStyle name="_расшифровки-форма-год ст.06.09 (1) 8" xfId="812"/>
    <cellStyle name="_расшифровки-форма-год ст.06.09 (1) 8" xfId="813"/>
    <cellStyle name="_расшифровки-форма-год ст.06.09 (1) 8 2" xfId="4751"/>
    <cellStyle name="_расшифровки-форма-год ст.06.09 (1) 8 2" xfId="4752"/>
    <cellStyle name="_расшифровки-форма-год ст.06.09 (1) 8 3" xfId="6764"/>
    <cellStyle name="_расшифровки-форма-год ст.06.09 (1) 8 3" xfId="6763"/>
    <cellStyle name="_расшифровки-форма-год ст.06.09 (1) 9" xfId="814"/>
    <cellStyle name="_расшифровки-форма-год ст.06.09 (1) 9" xfId="815"/>
    <cellStyle name="_расшифровки-форма-год ст.06.09 (1) 9 2" xfId="4753"/>
    <cellStyle name="_расшифровки-форма-год ст.06.09 (1) 9 2" xfId="4754"/>
    <cellStyle name="_расшифровки-форма-год ст.06.09 (1) 9 3" xfId="6762"/>
    <cellStyle name="_расшифровки-форма-год ст.06.09 (1) 9 3" xfId="6761"/>
    <cellStyle name="_расшифровки-форма-год ст.06.09 (1)_06.10_Услуги по санобработке и вывозу мусора_2011" xfId="816"/>
    <cellStyle name="_расшифровки-форма-год ст.06.09 (1)_06.10_Услуги по санобработке и вывозу мусора_2011" xfId="817"/>
    <cellStyle name="_расшифровки-форма-год ст.06.09 (1)_06.10_Услуги по санобработке и вывозу мусора_2011 2" xfId="4755"/>
    <cellStyle name="_расшифровки-форма-год ст.06.09 (1)_06.10_Услуги по санобработке и вывозу мусора_2011 2" xfId="4756"/>
    <cellStyle name="_расшифровки-форма-год ст.06.09 (1)_06.10_Услуги по санобработке и вывозу мусора_2011 3" xfId="6760"/>
    <cellStyle name="_расшифровки-форма-год ст.06.09 (1)_06.10_Услуги по санобработке и вывозу мусора_2011 3" xfId="6759"/>
    <cellStyle name="_расшифровки-форма-год ст.06.09 10" xfId="818"/>
    <cellStyle name="_расшифровки-форма-год ст.06.09 10" xfId="819"/>
    <cellStyle name="_расшифровки-форма-год ст.06.09 10 2" xfId="4757"/>
    <cellStyle name="_расшифровки-форма-год ст.06.09 10 2" xfId="4758"/>
    <cellStyle name="_расшифровки-форма-год ст.06.09 10 3" xfId="6758"/>
    <cellStyle name="_расшифровки-форма-год ст.06.09 10 3" xfId="6757"/>
    <cellStyle name="_расшифровки-форма-год ст.06.09 11" xfId="820"/>
    <cellStyle name="_расшифровки-форма-год ст.06.09 11" xfId="821"/>
    <cellStyle name="_расшифровки-форма-год ст.06.09 11 2" xfId="4759"/>
    <cellStyle name="_расшифровки-форма-год ст.06.09 11 2" xfId="4760"/>
    <cellStyle name="_расшифровки-форма-год ст.06.09 11 3" xfId="6756"/>
    <cellStyle name="_расшифровки-форма-год ст.06.09 11 3" xfId="6755"/>
    <cellStyle name="_расшифровки-форма-год ст.06.09 12" xfId="822"/>
    <cellStyle name="_расшифровки-форма-год ст.06.09 12" xfId="823"/>
    <cellStyle name="_расшифровки-форма-год ст.06.09 12 2" xfId="4761"/>
    <cellStyle name="_расшифровки-форма-год ст.06.09 12 2" xfId="4762"/>
    <cellStyle name="_расшифровки-форма-год ст.06.09 12 3" xfId="6754"/>
    <cellStyle name="_расшифровки-форма-год ст.06.09 12 3" xfId="6753"/>
    <cellStyle name="_расшифровки-форма-год ст.06.09 13" xfId="2788"/>
    <cellStyle name="_расшифровки-форма-год ст.06.09 13" xfId="2789"/>
    <cellStyle name="_расшифровки-форма-год ст.06.09 13 2" xfId="6551"/>
    <cellStyle name="_расшифровки-форма-год ст.06.09 13 2" xfId="6552"/>
    <cellStyle name="_расшифровки-форма-год ст.06.09 13 3" xfId="7662"/>
    <cellStyle name="_расшифровки-форма-год ст.06.09 13 3" xfId="7663"/>
    <cellStyle name="_расшифровки-форма-год ст.06.09 14" xfId="4729"/>
    <cellStyle name="_расшифровки-форма-год ст.06.09 14" xfId="4730"/>
    <cellStyle name="_расшифровки-форма-год ст.06.09 15" xfId="6785"/>
    <cellStyle name="_расшифровки-форма-год ст.06.09 15" xfId="6784"/>
    <cellStyle name="_расшифровки-форма-год ст.06.09 2" xfId="824"/>
    <cellStyle name="_расшифровки-форма-год ст.06.09 2" xfId="825"/>
    <cellStyle name="_расшифровки-форма-год ст.06.09 2 2" xfId="4763"/>
    <cellStyle name="_расшифровки-форма-год ст.06.09 2 2" xfId="4764"/>
    <cellStyle name="_расшифровки-форма-год ст.06.09 2 3" xfId="5126"/>
    <cellStyle name="_расшифровки-форма-год ст.06.09 2 3" xfId="5125"/>
    <cellStyle name="_расшифровки-форма-год ст.06.09 3" xfId="826"/>
    <cellStyle name="_расшифровки-форма-год ст.06.09 3" xfId="827"/>
    <cellStyle name="_расшифровки-форма-год ст.06.09 3 2" xfId="4765"/>
    <cellStyle name="_расшифровки-форма-год ст.06.09 3 2" xfId="4766"/>
    <cellStyle name="_расшифровки-форма-год ст.06.09 3 3" xfId="6752"/>
    <cellStyle name="_расшифровки-форма-год ст.06.09 3 3" xfId="5124"/>
    <cellStyle name="_расшифровки-форма-год ст.06.09 4" xfId="828"/>
    <cellStyle name="_расшифровки-форма-год ст.06.09 4" xfId="829"/>
    <cellStyle name="_расшифровки-форма-год ст.06.09 4 2" xfId="4767"/>
    <cellStyle name="_расшифровки-форма-год ст.06.09 4 2" xfId="4768"/>
    <cellStyle name="_расшифровки-форма-год ст.06.09 4 3" xfId="6751"/>
    <cellStyle name="_расшифровки-форма-год ст.06.09 4 3" xfId="5123"/>
    <cellStyle name="_расшифровки-форма-год ст.06.09 5" xfId="830"/>
    <cellStyle name="_расшифровки-форма-год ст.06.09 5" xfId="831"/>
    <cellStyle name="_расшифровки-форма-год ст.06.09 5 2" xfId="4769"/>
    <cellStyle name="_расшифровки-форма-год ст.06.09 5 2" xfId="4770"/>
    <cellStyle name="_расшифровки-форма-год ст.06.09 5 3" xfId="6750"/>
    <cellStyle name="_расшифровки-форма-год ст.06.09 5 3" xfId="6749"/>
    <cellStyle name="_расшифровки-форма-год ст.06.09 6" xfId="832"/>
    <cellStyle name="_расшифровки-форма-год ст.06.09 6" xfId="833"/>
    <cellStyle name="_расшифровки-форма-год ст.06.09 6 2" xfId="4771"/>
    <cellStyle name="_расшифровки-форма-год ст.06.09 6 2" xfId="4772"/>
    <cellStyle name="_расшифровки-форма-год ст.06.09 6 3" xfId="6748"/>
    <cellStyle name="_расшифровки-форма-год ст.06.09 6 3" xfId="6747"/>
    <cellStyle name="_расшифровки-форма-год ст.06.09 7" xfId="834"/>
    <cellStyle name="_расшифровки-форма-год ст.06.09 7" xfId="835"/>
    <cellStyle name="_расшифровки-форма-год ст.06.09 7 2" xfId="4773"/>
    <cellStyle name="_расшифровки-форма-год ст.06.09 7 2" xfId="4774"/>
    <cellStyle name="_расшифровки-форма-год ст.06.09 7 3" xfId="6746"/>
    <cellStyle name="_расшифровки-форма-год ст.06.09 7 3" xfId="5122"/>
    <cellStyle name="_расшифровки-форма-год ст.06.09 8" xfId="836"/>
    <cellStyle name="_расшифровки-форма-год ст.06.09 8" xfId="837"/>
    <cellStyle name="_расшифровки-форма-год ст.06.09 8 2" xfId="4775"/>
    <cellStyle name="_расшифровки-форма-год ст.06.09 8 2" xfId="4776"/>
    <cellStyle name="_расшифровки-форма-год ст.06.09 8 3" xfId="5121"/>
    <cellStyle name="_расшифровки-форма-год ст.06.09 8 3" xfId="6743"/>
    <cellStyle name="_расшифровки-форма-год ст.06.09 9" xfId="838"/>
    <cellStyle name="_расшифровки-форма-год ст.06.09 9" xfId="839"/>
    <cellStyle name="_расшифровки-форма-год ст.06.09 9 2" xfId="4777"/>
    <cellStyle name="_расшифровки-форма-год ст.06.09 9 2" xfId="4778"/>
    <cellStyle name="_расшифровки-форма-год ст.06.09 9 3" xfId="6742"/>
    <cellStyle name="_расшифровки-форма-год ст.06.09 9 3" xfId="7511"/>
    <cellStyle name="_расшифровки-форма-год ст.06.09_06.10_Услуги по санобработке и вывозу мусора_2011" xfId="840"/>
    <cellStyle name="_расшифровки-форма-год ст.06.09_06.10_Услуги по санобработке и вывозу мусора_2011" xfId="841"/>
    <cellStyle name="_расшифровки-форма-год ст.06.09_06.10_Услуги по санобработке и вывозу мусора_2011 2" xfId="4779"/>
    <cellStyle name="_расшифровки-форма-год ст.06.09_06.10_Услуги по санобработке и вывозу мусора_2011 2" xfId="4780"/>
    <cellStyle name="_расшифровки-форма-год ст.06.09_06.10_Услуги по санобработке и вывозу мусора_2011 3" xfId="6741"/>
    <cellStyle name="_расшифровки-форма-год ст.06.09_06.10_Услуги по санобработке и вывозу мусора_2011 3" xfId="5120"/>
    <cellStyle name="_расшифровки-форма-год ТЭЦ-1" xfId="842"/>
    <cellStyle name="_расшифровки-форма-год ТЭЦ-1" xfId="843"/>
    <cellStyle name="_расшифровки-форма-год ТЭЦ-1 10" xfId="844"/>
    <cellStyle name="_расшифровки-форма-год ТЭЦ-1 10" xfId="845"/>
    <cellStyle name="_расшифровки-форма-год ТЭЦ-1 10 2" xfId="4783"/>
    <cellStyle name="_расшифровки-форма-год ТЭЦ-1 10 2" xfId="4784"/>
    <cellStyle name="_расшифровки-форма-год ТЭЦ-1 10 3" xfId="6738"/>
    <cellStyle name="_расшифровки-форма-год ТЭЦ-1 10 3" xfId="6737"/>
    <cellStyle name="_расшифровки-форма-год ТЭЦ-1 11" xfId="846"/>
    <cellStyle name="_расшифровки-форма-год ТЭЦ-1 11" xfId="847"/>
    <cellStyle name="_расшифровки-форма-год ТЭЦ-1 11 2" xfId="4785"/>
    <cellStyle name="_расшифровки-форма-год ТЭЦ-1 11 2" xfId="4786"/>
    <cellStyle name="_расшифровки-форма-год ТЭЦ-1 11 3" xfId="6736"/>
    <cellStyle name="_расшифровки-форма-год ТЭЦ-1 11 3" xfId="6735"/>
    <cellStyle name="_расшифровки-форма-год ТЭЦ-1 12" xfId="848"/>
    <cellStyle name="_расшифровки-форма-год ТЭЦ-1 12" xfId="849"/>
    <cellStyle name="_расшифровки-форма-год ТЭЦ-1 12 2" xfId="4787"/>
    <cellStyle name="_расшифровки-форма-год ТЭЦ-1 12 2" xfId="4788"/>
    <cellStyle name="_расшифровки-форма-год ТЭЦ-1 12 3" xfId="6734"/>
    <cellStyle name="_расшифровки-форма-год ТЭЦ-1 12 3" xfId="6733"/>
    <cellStyle name="_расшифровки-форма-год ТЭЦ-1 13" xfId="4781"/>
    <cellStyle name="_расшифровки-форма-год ТЭЦ-1 13" xfId="4782"/>
    <cellStyle name="_расшифровки-форма-год ТЭЦ-1 14" xfId="6740"/>
    <cellStyle name="_расшифровки-форма-год ТЭЦ-1 14" xfId="6739"/>
    <cellStyle name="_расшифровки-форма-год ТЭЦ-1 2" xfId="850"/>
    <cellStyle name="_расшифровки-форма-год ТЭЦ-1 2" xfId="851"/>
    <cellStyle name="_расшифровки-форма-год ТЭЦ-1 2 2" xfId="4789"/>
    <cellStyle name="_расшифровки-форма-год ТЭЦ-1 2 2" xfId="4790"/>
    <cellStyle name="_расшифровки-форма-год ТЭЦ-1 2 3" xfId="6732"/>
    <cellStyle name="_расшифровки-форма-год ТЭЦ-1 2 3" xfId="5119"/>
    <cellStyle name="_расшифровки-форма-год ТЭЦ-1 3" xfId="852"/>
    <cellStyle name="_расшифровки-форма-год ТЭЦ-1 3" xfId="853"/>
    <cellStyle name="_расшифровки-форма-год ТЭЦ-1 3 2" xfId="4791"/>
    <cellStyle name="_расшифровки-форма-год ТЭЦ-1 3 2" xfId="4792"/>
    <cellStyle name="_расшифровки-форма-год ТЭЦ-1 3 3" xfId="6731"/>
    <cellStyle name="_расшифровки-форма-год ТЭЦ-1 3 3" xfId="6730"/>
    <cellStyle name="_расшифровки-форма-год ТЭЦ-1 4" xfId="854"/>
    <cellStyle name="_расшифровки-форма-год ТЭЦ-1 4" xfId="855"/>
    <cellStyle name="_расшифровки-форма-год ТЭЦ-1 4 2" xfId="4793"/>
    <cellStyle name="_расшифровки-форма-год ТЭЦ-1 4 2" xfId="4794"/>
    <cellStyle name="_расшифровки-форма-год ТЭЦ-1 4 3" xfId="5118"/>
    <cellStyle name="_расшифровки-форма-год ТЭЦ-1 4 3" xfId="6729"/>
    <cellStyle name="_расшифровки-форма-год ТЭЦ-1 5" xfId="856"/>
    <cellStyle name="_расшифровки-форма-год ТЭЦ-1 5" xfId="857"/>
    <cellStyle name="_расшифровки-форма-год ТЭЦ-1 5 2" xfId="4795"/>
    <cellStyle name="_расшифровки-форма-год ТЭЦ-1 5 2" xfId="4796"/>
    <cellStyle name="_расшифровки-форма-год ТЭЦ-1 5 3" xfId="6728"/>
    <cellStyle name="_расшифровки-форма-год ТЭЦ-1 5 3" xfId="6727"/>
    <cellStyle name="_расшифровки-форма-год ТЭЦ-1 6" xfId="858"/>
    <cellStyle name="_расшифровки-форма-год ТЭЦ-1 6" xfId="859"/>
    <cellStyle name="_расшифровки-форма-год ТЭЦ-1 6 2" xfId="4797"/>
    <cellStyle name="_расшифровки-форма-год ТЭЦ-1 6 2" xfId="4798"/>
    <cellStyle name="_расшифровки-форма-год ТЭЦ-1 6 3" xfId="6726"/>
    <cellStyle name="_расшифровки-форма-год ТЭЦ-1 6 3" xfId="6725"/>
    <cellStyle name="_расшифровки-форма-год ТЭЦ-1 7" xfId="860"/>
    <cellStyle name="_расшифровки-форма-год ТЭЦ-1 7" xfId="861"/>
    <cellStyle name="_расшифровки-форма-год ТЭЦ-1 7 2" xfId="4799"/>
    <cellStyle name="_расшифровки-форма-год ТЭЦ-1 7 2" xfId="4800"/>
    <cellStyle name="_расшифровки-форма-год ТЭЦ-1 7 3" xfId="6724"/>
    <cellStyle name="_расшифровки-форма-год ТЭЦ-1 7 3" xfId="6723"/>
    <cellStyle name="_расшифровки-форма-год ТЭЦ-1 8" xfId="862"/>
    <cellStyle name="_расшифровки-форма-год ТЭЦ-1 8" xfId="863"/>
    <cellStyle name="_расшифровки-форма-год ТЭЦ-1 8 2" xfId="4801"/>
    <cellStyle name="_расшифровки-форма-год ТЭЦ-1 8 2" xfId="4802"/>
    <cellStyle name="_расшифровки-форма-год ТЭЦ-1 8 3" xfId="6722"/>
    <cellStyle name="_расшифровки-форма-год ТЭЦ-1 8 3" xfId="6721"/>
    <cellStyle name="_расшифровки-форма-год ТЭЦ-1 9" xfId="864"/>
    <cellStyle name="_расшифровки-форма-год ТЭЦ-1 9" xfId="865"/>
    <cellStyle name="_расшифровки-форма-год ТЭЦ-1 9 2" xfId="4803"/>
    <cellStyle name="_расшифровки-форма-год ТЭЦ-1 9 2" xfId="4804"/>
    <cellStyle name="_расшифровки-форма-год ТЭЦ-1 9 3" xfId="6720"/>
    <cellStyle name="_расшифровки-форма-год ТЭЦ-1 9 3" xfId="6719"/>
    <cellStyle name="_Ремонт" xfId="866"/>
    <cellStyle name="_Ремонт" xfId="867"/>
    <cellStyle name="_ремонт (1)" xfId="868"/>
    <cellStyle name="_ремонт (1)" xfId="869"/>
    <cellStyle name="_ремонт (1) 2" xfId="4807"/>
    <cellStyle name="_ремонт (1) 2" xfId="4808"/>
    <cellStyle name="_ремонт (1) 3" xfId="6718"/>
    <cellStyle name="_ремонт (1) 3" xfId="6717"/>
    <cellStyle name="_Ремонт 2" xfId="4805"/>
    <cellStyle name="_Ремонт 2" xfId="4806"/>
    <cellStyle name="_Ремонт 3" xfId="5117"/>
    <cellStyle name="_Ремонт 3" xfId="5116"/>
    <cellStyle name="_ремонт с бюдж" xfId="870"/>
    <cellStyle name="_ремонт с бюдж" xfId="871"/>
    <cellStyle name="_ремонт с бюдж 2" xfId="4809"/>
    <cellStyle name="_ремонт с бюдж 2" xfId="4810"/>
    <cellStyle name="_ремонт с бюдж 3" xfId="6716"/>
    <cellStyle name="_ремонт с бюдж 3" xfId="6715"/>
    <cellStyle name="_Ремонт_10 месяцев 2010 амортизация" xfId="872"/>
    <cellStyle name="_Ремонт_10 месяцев 2010 амортизация" xfId="873"/>
    <cellStyle name="_Ремонт_10 месяцев 2010 амортизация 2" xfId="4811"/>
    <cellStyle name="_Ремонт_10 месяцев 2010 амортизация 2" xfId="4812"/>
    <cellStyle name="_Ремонт_10 месяцев 2010 амортизация 3" xfId="6712"/>
    <cellStyle name="_Ремонт_10 месяцев 2010 амортизация 3" xfId="5112"/>
    <cellStyle name="_Ремонт_факт на 2009 под.воды- от 31.05.10" xfId="874"/>
    <cellStyle name="_Ремонт_факт на 2009 под.воды- от 31.05.10" xfId="875"/>
    <cellStyle name="_Ремонт_факт на 2009 под.воды- от 31.05.10 (1)" xfId="876"/>
    <cellStyle name="_Ремонт_факт на 2009 под.воды- от 31.05.10 (1)" xfId="877"/>
    <cellStyle name="_Ремонт_факт на 2009 под.воды- от 31.05.10 (1) 2" xfId="4815"/>
    <cellStyle name="_Ремонт_факт на 2009 под.воды- от 31.05.10 (1) 2" xfId="4816"/>
    <cellStyle name="_Ремонт_факт на 2009 под.воды- от 31.05.10 (1) 3" xfId="6707"/>
    <cellStyle name="_Ремонт_факт на 2009 под.воды- от 31.05.10 (1) 3" xfId="5109"/>
    <cellStyle name="_Ремонт_факт на 2009 под.воды- от 31.05.10 (2)" xfId="878"/>
    <cellStyle name="_Ремонт_факт на 2009 под.воды- от 31.05.10 (2)" xfId="879"/>
    <cellStyle name="_Ремонт_факт на 2009 под.воды- от 31.05.10 (2) 2" xfId="4817"/>
    <cellStyle name="_Ремонт_факт на 2009 под.воды- от 31.05.10 (2) 2" xfId="4818"/>
    <cellStyle name="_Ремонт_факт на 2009 под.воды- от 31.05.10 (2) 3" xfId="5108"/>
    <cellStyle name="_Ремонт_факт на 2009 под.воды- от 31.05.10 (2) 3" xfId="6706"/>
    <cellStyle name="_Ремонт_факт на 2009 под.воды- от 31.05.10 2" xfId="4813"/>
    <cellStyle name="_Ремонт_факт на 2009 под.воды- от 31.05.10 2" xfId="4814"/>
    <cellStyle name="_Ремонт_факт на 2009 под.воды- от 31.05.10 3" xfId="6709"/>
    <cellStyle name="_Ремонт_факт на 2009 под.воды- от 31.05.10 3" xfId="6708"/>
    <cellStyle name="_Ремонт_факт на 2009-2010 под.воды-10.06.10г" xfId="880"/>
    <cellStyle name="_Ремонт_факт на 2009-2010 под.воды-10.06.10г" xfId="881"/>
    <cellStyle name="_Ремонт_факт на 2009-2010 под.воды-10.06.10г 2" xfId="4819"/>
    <cellStyle name="_Ремонт_факт на 2009-2010 под.воды-10.06.10г 2" xfId="4820"/>
    <cellStyle name="_Ремонт_факт на 2009-2010 под.воды-10.06.10г 3" xfId="6705"/>
    <cellStyle name="_Ремонт_факт на 2009-2010 под.воды-10.06.10г 3" xfId="6704"/>
    <cellStyle name="_Ремонт_факт подпитка на 2010г." xfId="882"/>
    <cellStyle name="_Ремонт_факт подпитка на 2010г." xfId="883"/>
    <cellStyle name="_Ремонт_факт подпитка на 2010г. 2" xfId="4821"/>
    <cellStyle name="_Ремонт_факт подпитка на 2010г. 2" xfId="4822"/>
    <cellStyle name="_Ремонт_факт подпитка на 2010г. 3" xfId="5107"/>
    <cellStyle name="_Ремонт_факт подпитка на 2010г. 3" xfId="5106"/>
    <cellStyle name="_Ремонт_ХЦ подпитка за 9мес." xfId="884"/>
    <cellStyle name="_Ремонт_ХЦ подпитка за 9мес." xfId="885"/>
    <cellStyle name="_Ремонт_ХЦ подпитка за 9мес. 2" xfId="4823"/>
    <cellStyle name="_Ремонт_ХЦ подпитка за 9мес. 2" xfId="4824"/>
    <cellStyle name="_Ремонт_ХЦ подпитка за 9мес. 3" xfId="6703"/>
    <cellStyle name="_Ремонт_ХЦ подпитка за 9мес. 3" xfId="6702"/>
    <cellStyle name="_ст.01.05ТТЦ" xfId="886"/>
    <cellStyle name="_ст.01.05ТТЦ" xfId="887"/>
    <cellStyle name="_ст.01.05ТТЦ 2" xfId="4825"/>
    <cellStyle name="_ст.01.05ТТЦ 2" xfId="4826"/>
    <cellStyle name="_ст.01.05ТТЦ 3" xfId="6701"/>
    <cellStyle name="_ст.01.05ТТЦ 3" xfId="5105"/>
    <cellStyle name="_ст.01.05ТТЦ_Копия Копия РАСШИФРОВКИ ПОСЛЕДНИЙ ВАРИАН С БЮДЖЕТОМ пос верс" xfId="888"/>
    <cellStyle name="_ст.01.05ТТЦ_Копия Копия РАСШИФРОВКИ ПОСЛЕДНИЙ ВАРИАН С БЮДЖЕТОМ пос верс" xfId="889"/>
    <cellStyle name="_ст.01.05ТТЦ_Копия Копия РАСШИФРОВКИ ПОСЛЕДНИЙ ВАРИАН С БЮДЖЕТОМ пос верс 2" xfId="4827"/>
    <cellStyle name="_ст.01.05ТТЦ_Копия Копия РАСШИФРОВКИ ПОСЛЕДНИЙ ВАРИАН С БЮДЖЕТОМ пос верс 2" xfId="4828"/>
    <cellStyle name="_ст.01.05ТТЦ_Копия Копия РАСШИФРОВКИ ПОСЛЕДНИЙ ВАРИАН С БЮДЖЕТОМ пос верс 3" xfId="5104"/>
    <cellStyle name="_ст.01.05ТТЦ_Копия Копия РАСШИФРОВКИ ПОСЛЕДНИЙ ВАРИАН С БЮДЖЕТОМ пос верс 3" xfId="6700"/>
    <cellStyle name="_ст.01.05ТТЦ_ТЭЦ-1_БЮДЖЕТ 2011 от 20.07.10г" xfId="890"/>
    <cellStyle name="_ст.01.05ТТЦ_ТЭЦ-1_БЮДЖЕТ 2011 от 20.07.10г" xfId="891"/>
    <cellStyle name="_ст.01.05ТТЦ_ТЭЦ-1_БЮДЖЕТ 2011 от 20.07.10г 2" xfId="4829"/>
    <cellStyle name="_ст.01.05ТТЦ_ТЭЦ-1_БЮДЖЕТ 2011 от 20.07.10г 2" xfId="4830"/>
    <cellStyle name="_ст.01.05ТТЦ_ТЭЦ-1_БЮДЖЕТ 2011 от 20.07.10г 3" xfId="5103"/>
    <cellStyle name="_ст.01.05ТТЦ_ТЭЦ-1_БЮДЖЕТ 2011 от 20.07.10г 3" xfId="5102"/>
    <cellStyle name="_ст.06.10 вневед." xfId="892"/>
    <cellStyle name="_ст.06.10 вневед." xfId="893"/>
    <cellStyle name="_ст.06.10 вневед. 2" xfId="4831"/>
    <cellStyle name="_ст.06.10 вневед. 2" xfId="4832"/>
    <cellStyle name="_ст.06.10 вневед. 3" xfId="6699"/>
    <cellStyle name="_ст.06.10 вневед. 3" xfId="5101"/>
    <cellStyle name="_ст.06.10 вневед._Копия Копия РАСШИФРОВКИ ПОСЛЕДНИЙ ВАРИАН С БЮДЖЕТОМ пос верс" xfId="894"/>
    <cellStyle name="_ст.06.10 вневед._Копия Копия РАСШИФРОВКИ ПОСЛЕДНИЙ ВАРИАН С БЮДЖЕТОМ пос верс" xfId="895"/>
    <cellStyle name="_ст.06.10 вневед._Копия Копия РАСШИФРОВКИ ПОСЛЕДНИЙ ВАРИАН С БЮДЖЕТОМ пос верс 2" xfId="4833"/>
    <cellStyle name="_ст.06.10 вневед._Копия Копия РАСШИФРОВКИ ПОСЛЕДНИЙ ВАРИАН С БЮДЖЕТОМ пос верс 2" xfId="4834"/>
    <cellStyle name="_ст.06.10 вневед._Копия Копия РАСШИФРОВКИ ПОСЛЕДНИЙ ВАРИАН С БЮДЖЕТОМ пос верс 3" xfId="5100"/>
    <cellStyle name="_ст.06.10 вневед._Копия Копия РАСШИФРОВКИ ПОСЛЕДНИЙ ВАРИАН С БЮДЖЕТОМ пос верс 3" xfId="6698"/>
    <cellStyle name="_ст.06.10 вневед._ТЭЦ-1_БЮДЖЕТ 2011 от 20.07.10г" xfId="896"/>
    <cellStyle name="_ст.06.10 вневед._ТЭЦ-1_БЮДЖЕТ 2011 от 20.07.10г" xfId="897"/>
    <cellStyle name="_ст.06.10 вневед._ТЭЦ-1_БЮДЖЕТ 2011 от 20.07.10г 2" xfId="4835"/>
    <cellStyle name="_ст.06.10 вневед._ТЭЦ-1_БЮДЖЕТ 2011 от 20.07.10г 2" xfId="4836"/>
    <cellStyle name="_ст.06.10 вневед._ТЭЦ-1_БЮДЖЕТ 2011 от 20.07.10г 3" xfId="5099"/>
    <cellStyle name="_ст.06.10 вневед._ТЭЦ-1_БЮДЖЕТ 2011 от 20.07.10г 3" xfId="5098"/>
    <cellStyle name="_тепло" xfId="898"/>
    <cellStyle name="_тепло" xfId="899"/>
    <cellStyle name="_тепло 2" xfId="4837"/>
    <cellStyle name="_тепло 2" xfId="4838"/>
    <cellStyle name="_тепло 3" xfId="6697"/>
    <cellStyle name="_тепло 3" xfId="6696"/>
    <cellStyle name="_Топливо 2010" xfId="900"/>
    <cellStyle name="_Топливо 2010" xfId="901"/>
    <cellStyle name="_Топливо 2010 2" xfId="4839"/>
    <cellStyle name="_Топливо 2010 2" xfId="4840"/>
    <cellStyle name="_Топливо 2010 3" xfId="6695"/>
    <cellStyle name="_Топливо 2010 3" xfId="5097"/>
    <cellStyle name="_ТЭЦ-1подпитка 2010 для арем новая вода (1)" xfId="902"/>
    <cellStyle name="_ТЭЦ-1подпитка 2010 для арем новая вода (1)" xfId="903"/>
    <cellStyle name="_ТЭЦ-1подпитка 2010 для арем новая вода (1) 2" xfId="4841"/>
    <cellStyle name="_ТЭЦ-1подпитка 2010 для арем новая вода (1) 2" xfId="4842"/>
    <cellStyle name="_ТЭЦ-1подпитка 2010 для арем новая вода (1) 3" xfId="5096"/>
    <cellStyle name="_ТЭЦ-1подпитка 2010 для арем новая вода (1) 3" xfId="5095"/>
    <cellStyle name="_факт на 2009 под.воды- от 31.05.10" xfId="904"/>
    <cellStyle name="_факт на 2009 под.воды- от 31.05.10" xfId="905"/>
    <cellStyle name="_факт на 2009 под.воды- от 31.05.10 (1)" xfId="906"/>
    <cellStyle name="_факт на 2009 под.воды- от 31.05.10 (1)" xfId="907"/>
    <cellStyle name="_факт на 2009 под.воды- от 31.05.10 (1) 2" xfId="4845"/>
    <cellStyle name="_факт на 2009 под.воды- от 31.05.10 (1) 2" xfId="4846"/>
    <cellStyle name="_факт на 2009 под.воды- от 31.05.10 (1) 3" xfId="6692"/>
    <cellStyle name="_факт на 2009 под.воды- от 31.05.10 (1) 3" xfId="6691"/>
    <cellStyle name="_факт на 2009 под.воды- от 31.05.10 (2)" xfId="908"/>
    <cellStyle name="_факт на 2009 под.воды- от 31.05.10 (2)" xfId="909"/>
    <cellStyle name="_факт на 2009 под.воды- от 31.05.10 (2) 2" xfId="4847"/>
    <cellStyle name="_факт на 2009 под.воды- от 31.05.10 (2) 2" xfId="4848"/>
    <cellStyle name="_факт на 2009 под.воды- от 31.05.10 (2) 3" xfId="6690"/>
    <cellStyle name="_факт на 2009 под.воды- от 31.05.10 (2) 3" xfId="6689"/>
    <cellStyle name="_факт на 2009 под.воды- от 31.05.10 2" xfId="4843"/>
    <cellStyle name="_факт на 2009 под.воды- от 31.05.10 2" xfId="4844"/>
    <cellStyle name="_факт на 2009 под.воды- от 31.05.10 3" xfId="6694"/>
    <cellStyle name="_факт на 2009 под.воды- от 31.05.10 3" xfId="6693"/>
    <cellStyle name="_факт на 2009 под.воды-от 25.05.10 (1)" xfId="910"/>
    <cellStyle name="_факт на 2009 под.воды-от 25.05.10 (1)" xfId="911"/>
    <cellStyle name="_факт на 2009 под.воды-от 25.05.10 (1) 2" xfId="4849"/>
    <cellStyle name="_факт на 2009 под.воды-от 25.05.10 (1) 2" xfId="4850"/>
    <cellStyle name="_факт на 2009 под.воды-от 25.05.10 (1) 3" xfId="6639"/>
    <cellStyle name="_факт на 2009 под.воды-от 25.05.10 (1) 3" xfId="6638"/>
    <cellStyle name="_факт на 2009 под.воды-от 25.05.10 (1)_10 месяцев 2010 амортизация" xfId="912"/>
    <cellStyle name="_факт на 2009 под.воды-от 25.05.10 (1)_10 месяцев 2010 амортизация" xfId="913"/>
    <cellStyle name="_факт на 2009 под.воды-от 25.05.10 (1)_10 месяцев 2010 амортизация 2" xfId="4851"/>
    <cellStyle name="_факт на 2009 под.воды-от 25.05.10 (1)_10 месяцев 2010 амортизация 2" xfId="4852"/>
    <cellStyle name="_факт на 2009 под.воды-от 25.05.10 (1)_10 месяцев 2010 амортизация 3" xfId="5028"/>
    <cellStyle name="_факт на 2009 под.воды-от 25.05.10 (1)_10 месяцев 2010 амортизация 3" xfId="5027"/>
    <cellStyle name="_факт на 2009 под.воды-от 25.05.10 (1)_факт на 2009 под.воды- от 31.05.10" xfId="914"/>
    <cellStyle name="_факт на 2009 под.воды-от 25.05.10 (1)_факт на 2009 под.воды- от 31.05.10" xfId="915"/>
    <cellStyle name="_факт на 2009 под.воды-от 25.05.10 (1)_факт на 2009 под.воды- от 31.05.10 (1)" xfId="916"/>
    <cellStyle name="_факт на 2009 под.воды-от 25.05.10 (1)_факт на 2009 под.воды- от 31.05.10 (1)" xfId="917"/>
    <cellStyle name="_факт на 2009 под.воды-от 25.05.10 (1)_факт на 2009 под.воды- от 31.05.10 (1) 2" xfId="4855"/>
    <cellStyle name="_факт на 2009 под.воды-от 25.05.10 (1)_факт на 2009 под.воды- от 31.05.10 (1) 2" xfId="4856"/>
    <cellStyle name="_факт на 2009 под.воды-от 25.05.10 (1)_факт на 2009 под.воды- от 31.05.10 (1) 3" xfId="6576"/>
    <cellStyle name="_факт на 2009 под.воды-от 25.05.10 (1)_факт на 2009 под.воды- от 31.05.10 (1) 3" xfId="4940"/>
    <cellStyle name="_факт на 2009 под.воды-от 25.05.10 (1)_факт на 2009 под.воды- от 31.05.10 (2)" xfId="918"/>
    <cellStyle name="_факт на 2009 под.воды-от 25.05.10 (1)_факт на 2009 под.воды- от 31.05.10 (2)" xfId="919"/>
    <cellStyle name="_факт на 2009 под.воды-от 25.05.10 (1)_факт на 2009 под.воды- от 31.05.10 (2) 2" xfId="4857"/>
    <cellStyle name="_факт на 2009 под.воды-от 25.05.10 (1)_факт на 2009 под.воды- от 31.05.10 (2) 2" xfId="4858"/>
    <cellStyle name="_факт на 2009 под.воды-от 25.05.10 (1)_факт на 2009 под.воды- от 31.05.10 (2) 3" xfId="4270"/>
    <cellStyle name="_факт на 2009 под.воды-от 25.05.10 (1)_факт на 2009 под.воды- от 31.05.10 (2) 3" xfId="6469"/>
    <cellStyle name="_факт на 2009 под.воды-от 25.05.10 (1)_факт на 2009 под.воды- от 31.05.10 2" xfId="4853"/>
    <cellStyle name="_факт на 2009 под.воды-от 25.05.10 (1)_факт на 2009 под.воды- от 31.05.10 2" xfId="4854"/>
    <cellStyle name="_факт на 2009 под.воды-от 25.05.10 (1)_факт на 2009 под.воды- от 31.05.10 3" xfId="6578"/>
    <cellStyle name="_факт на 2009 под.воды-от 25.05.10 (1)_факт на 2009 под.воды- от 31.05.10 3" xfId="6577"/>
    <cellStyle name="_факт на 2009 под.воды-от 25.05.10 (1)_факт на 2009-2010 под.воды-10.06.10г" xfId="920"/>
    <cellStyle name="_факт на 2009 под.воды-от 25.05.10 (1)_факт на 2009-2010 под.воды-10.06.10г" xfId="921"/>
    <cellStyle name="_факт на 2009 под.воды-от 25.05.10 (1)_факт на 2009-2010 под.воды-10.06.10г 2" xfId="4859"/>
    <cellStyle name="_факт на 2009 под.воды-от 25.05.10 (1)_факт на 2009-2010 под.воды-10.06.10г 2" xfId="4860"/>
    <cellStyle name="_факт на 2009 под.воды-от 25.05.10 (1)_факт на 2009-2010 под.воды-10.06.10г 3" xfId="6468"/>
    <cellStyle name="_факт на 2009 под.воды-от 25.05.10 (1)_факт на 2009-2010 под.воды-10.06.10г 3" xfId="4269"/>
    <cellStyle name="_факт на 2009 под.воды-от 25.05.10 (1)_ХЦ подпитка за 9мес." xfId="922"/>
    <cellStyle name="_факт на 2009 под.воды-от 25.05.10 (1)_ХЦ подпитка за 9мес." xfId="923"/>
    <cellStyle name="_факт на 2009 под.воды-от 25.05.10 (1)_ХЦ подпитка за 9мес. 2" xfId="4861"/>
    <cellStyle name="_факт на 2009 под.воды-от 25.05.10 (1)_ХЦ подпитка за 9мес. 2" xfId="4862"/>
    <cellStyle name="_факт на 2009 под.воды-от 25.05.10 (1)_ХЦ подпитка за 9мес. 3" xfId="4268"/>
    <cellStyle name="_факт на 2009 под.воды-от 25.05.10 (1)_ХЦ подпитка за 9мес. 3" xfId="4267"/>
    <cellStyle name="_факт на 2009-2010 под.воды-10.06.10г" xfId="924"/>
    <cellStyle name="_факт на 2009-2010 под.воды-10.06.10г" xfId="925"/>
    <cellStyle name="_факт на 2009-2010 под.воды-10.06.10г 2" xfId="4863"/>
    <cellStyle name="_факт на 2009-2010 под.воды-10.06.10г 2" xfId="4864"/>
    <cellStyle name="_факт на 2009-2010 под.воды-10.06.10г 3" xfId="6467"/>
    <cellStyle name="_факт на 2009-2010 под.воды-10.06.10г 3" xfId="6466"/>
    <cellStyle name="_факт подпитка на 2010г." xfId="926"/>
    <cellStyle name="_факт подпитка на 2010г." xfId="927"/>
    <cellStyle name="_факт подпитка на 2010г. 2" xfId="4865"/>
    <cellStyle name="_факт подпитка на 2010г. 2" xfId="4866"/>
    <cellStyle name="_факт подпитка на 2010г. 3" xfId="4266"/>
    <cellStyle name="_факт подпитка на 2010г. 3" xfId="4265"/>
    <cellStyle name="_Форма бюджета 0106" xfId="928"/>
    <cellStyle name="_Форма бюджета 0106" xfId="929"/>
    <cellStyle name="_Форма бюджета 0106 10" xfId="930"/>
    <cellStyle name="_Форма бюджета 0106 10" xfId="931"/>
    <cellStyle name="_Форма бюджета 0106 10 2" xfId="4869"/>
    <cellStyle name="_Форма бюджета 0106 10 2" xfId="4870"/>
    <cellStyle name="_Форма бюджета 0106 10 3" xfId="4264"/>
    <cellStyle name="_Форма бюджета 0106 10 3" xfId="4263"/>
    <cellStyle name="_Форма бюджета 0106 11" xfId="932"/>
    <cellStyle name="_Форма бюджета 0106 11" xfId="933"/>
    <cellStyle name="_Форма бюджета 0106 11 2" xfId="4871"/>
    <cellStyle name="_Форма бюджета 0106 11 2" xfId="4872"/>
    <cellStyle name="_Форма бюджета 0106 11 3" xfId="6462"/>
    <cellStyle name="_Форма бюджета 0106 11 3" xfId="4260"/>
    <cellStyle name="_Форма бюджета 0106 12" xfId="934"/>
    <cellStyle name="_Форма бюджета 0106 12" xfId="935"/>
    <cellStyle name="_Форма бюджета 0106 12 2" xfId="4873"/>
    <cellStyle name="_Форма бюджета 0106 12 2" xfId="4874"/>
    <cellStyle name="_Форма бюджета 0106 12 3" xfId="4259"/>
    <cellStyle name="_Форма бюджета 0106 12 3" xfId="6459"/>
    <cellStyle name="_Форма бюджета 0106 13" xfId="2790"/>
    <cellStyle name="_Форма бюджета 0106 13" xfId="2791"/>
    <cellStyle name="_Форма бюджета 0106 13 2" xfId="6553"/>
    <cellStyle name="_Форма бюджета 0106 13 2" xfId="6554"/>
    <cellStyle name="_Форма бюджета 0106 13 3" xfId="7664"/>
    <cellStyle name="_Форма бюджета 0106 13 3" xfId="7665"/>
    <cellStyle name="_Форма бюджета 0106 14" xfId="4867"/>
    <cellStyle name="_Форма бюджета 0106 14" xfId="4868"/>
    <cellStyle name="_Форма бюджета 0106 15" xfId="6465"/>
    <cellStyle name="_Форма бюджета 0106 15" xfId="6464"/>
    <cellStyle name="_Форма бюджета 0106 2" xfId="936"/>
    <cellStyle name="_Форма бюджета 0106 2" xfId="937"/>
    <cellStyle name="_Форма бюджета 0106 2 2" xfId="4875"/>
    <cellStyle name="_Форма бюджета 0106 2 2" xfId="4876"/>
    <cellStyle name="_Форма бюджета 0106 2 3" xfId="4257"/>
    <cellStyle name="_Форма бюджета 0106 2 3" xfId="5998"/>
    <cellStyle name="_Форма бюджета 0106 3" xfId="938"/>
    <cellStyle name="_Форма бюджета 0106 3" xfId="939"/>
    <cellStyle name="_Форма бюджета 0106 3 2" xfId="4877"/>
    <cellStyle name="_Форма бюджета 0106 3 2" xfId="4878"/>
    <cellStyle name="_Форма бюджета 0106 3 3" xfId="5997"/>
    <cellStyle name="_Форма бюджета 0106 3 3" xfId="5996"/>
    <cellStyle name="_Форма бюджета 0106 4" xfId="940"/>
    <cellStyle name="_Форма бюджета 0106 4" xfId="941"/>
    <cellStyle name="_Форма бюджета 0106 4 2" xfId="4879"/>
    <cellStyle name="_Форма бюджета 0106 4 2" xfId="4880"/>
    <cellStyle name="_Форма бюджета 0106 4 3" xfId="5995"/>
    <cellStyle name="_Форма бюджета 0106 4 3" xfId="5992"/>
    <cellStyle name="_Форма бюджета 0106 5" xfId="942"/>
    <cellStyle name="_Форма бюджета 0106 5" xfId="943"/>
    <cellStyle name="_Форма бюджета 0106 5 2" xfId="4881"/>
    <cellStyle name="_Форма бюджета 0106 5 2" xfId="4882"/>
    <cellStyle name="_Форма бюджета 0106 5 3" xfId="5991"/>
    <cellStyle name="_Форма бюджета 0106 5 3" xfId="5990"/>
    <cellStyle name="_Форма бюджета 0106 6" xfId="944"/>
    <cellStyle name="_Форма бюджета 0106 6" xfId="945"/>
    <cellStyle name="_Форма бюджета 0106 6 2" xfId="4883"/>
    <cellStyle name="_Форма бюджета 0106 6 2" xfId="4884"/>
    <cellStyle name="_Форма бюджета 0106 6 3" xfId="5985"/>
    <cellStyle name="_Форма бюджета 0106 6 3" xfId="5762"/>
    <cellStyle name="_Форма бюджета 0106 7" xfId="946"/>
    <cellStyle name="_Форма бюджета 0106 7" xfId="947"/>
    <cellStyle name="_Форма бюджета 0106 7 2" xfId="4885"/>
    <cellStyle name="_Форма бюджета 0106 7 2" xfId="4886"/>
    <cellStyle name="_Форма бюджета 0106 7 3" xfId="5713"/>
    <cellStyle name="_Форма бюджета 0106 7 3" xfId="5712"/>
    <cellStyle name="_Форма бюджета 0106 8" xfId="948"/>
    <cellStyle name="_Форма бюджета 0106 8" xfId="949"/>
    <cellStyle name="_Форма бюджета 0106 8 2" xfId="4887"/>
    <cellStyle name="_Форма бюджета 0106 8 2" xfId="4888"/>
    <cellStyle name="_Форма бюджета 0106 8 3" xfId="5711"/>
    <cellStyle name="_Форма бюджета 0106 8 3" xfId="5710"/>
    <cellStyle name="_Форма бюджета 0106 9" xfId="950"/>
    <cellStyle name="_Форма бюджета 0106 9" xfId="951"/>
    <cellStyle name="_Форма бюджета 0106 9 2" xfId="4889"/>
    <cellStyle name="_Форма бюджета 0106 9 2" xfId="4890"/>
    <cellStyle name="_Форма бюджета 0106 9 3" xfId="5709"/>
    <cellStyle name="_Форма бюджета 0106 9 3" xfId="7523"/>
    <cellStyle name="_Формы бюдж АО АлЭС_2010 для конс." xfId="952"/>
    <cellStyle name="_Формы бюдж АО АлЭС_2010 для конс." xfId="953"/>
    <cellStyle name="_Формы бюдж АО АлЭС_2010 для конс. 2" xfId="4891"/>
    <cellStyle name="_Формы бюдж АО АлЭС_2010 для конс. 2" xfId="4892"/>
    <cellStyle name="_Формы бюдж АО АлЭС_2010 для конс. 3" xfId="7524"/>
    <cellStyle name="_Формы бюдж АО АлЭС_2010 для конс. 3" xfId="7525"/>
    <cellStyle name="_Формы бюдж АО АлЭС_2010_01 09 09" xfId="954"/>
    <cellStyle name="_Формы бюдж АО АлЭС_2010_01 09 09" xfId="955"/>
    <cellStyle name="_Формы бюдж АО АлЭС_2010_01 09 09 2" xfId="2792"/>
    <cellStyle name="_Формы бюдж АО АлЭС_2010_01 09 09 2" xfId="2793"/>
    <cellStyle name="_Формы бюдж АО АлЭС_2010_01 09 09 2 2" xfId="6555"/>
    <cellStyle name="_Формы бюдж АО АлЭС_2010_01 09 09 2 2" xfId="6556"/>
    <cellStyle name="_Формы бюдж АО АлЭС_2010_01 09 09 2 3" xfId="7666"/>
    <cellStyle name="_Формы бюдж АО АлЭС_2010_01 09 09 2 3" xfId="7667"/>
    <cellStyle name="_Формы бюдж АО АлЭС_2010_01 09 09 3" xfId="4893"/>
    <cellStyle name="_Формы бюдж АО АлЭС_2010_01 09 09 3" xfId="4894"/>
    <cellStyle name="_Формы бюдж АО АлЭС_2010_01 09 09 4" xfId="7526"/>
    <cellStyle name="_Формы бюдж АО АлЭС_2010_01 09 09 4" xfId="7527"/>
    <cellStyle name="_Формы по корректир. бюдж. АО АлЭС_2010_02.02.10" xfId="956"/>
    <cellStyle name="_Формы по корректир. бюдж. АО АлЭС_2010_02.02.10" xfId="957"/>
    <cellStyle name="_Формы по корректир. бюдж. АО АлЭС_2010_02.02.10 2" xfId="2794"/>
    <cellStyle name="_Формы по корректир. бюдж. АО АлЭС_2010_02.02.10 2" xfId="2795"/>
    <cellStyle name="_Формы по корректир. бюдж. АО АлЭС_2010_02.02.10 2 2" xfId="6557"/>
    <cellStyle name="_Формы по корректир. бюдж. АО АлЭС_2010_02.02.10 2 2" xfId="6558"/>
    <cellStyle name="_Формы по корректир. бюдж. АО АлЭС_2010_02.02.10 2 3" xfId="7668"/>
    <cellStyle name="_Формы по корректир. бюдж. АО АлЭС_2010_02.02.10 2 3" xfId="7669"/>
    <cellStyle name="_Формы по корректир. бюдж. АО АлЭС_2010_02.02.10 3" xfId="4895"/>
    <cellStyle name="_Формы по корректир. бюдж. АО АлЭС_2010_02.02.10 3" xfId="4896"/>
    <cellStyle name="_Формы по корректир. бюдж. АО АлЭС_2010_02.02.10 4" xfId="7528"/>
    <cellStyle name="_Формы по корректир. бюдж. АО АлЭС_2010_02.02.10 4" xfId="7529"/>
    <cellStyle name="_Формы по корректир. бюдж. АО АлЭС_2010_last" xfId="958"/>
    <cellStyle name="_Формы по корректир. бюдж. АО АлЭС_2010_last" xfId="959"/>
    <cellStyle name="_Формы по корректир. бюдж. АО АлЭС_2010_last 2" xfId="2796"/>
    <cellStyle name="_Формы по корректир. бюдж. АО АлЭС_2010_last 2" xfId="2797"/>
    <cellStyle name="_Формы по корректир. бюдж. АО АлЭС_2010_last 2 2" xfId="6559"/>
    <cellStyle name="_Формы по корректир. бюдж. АО АлЭС_2010_last 2 2" xfId="6560"/>
    <cellStyle name="_Формы по корректир. бюдж. АО АлЭС_2010_last 2 3" xfId="7670"/>
    <cellStyle name="_Формы по корректир. бюдж. АО АлЭС_2010_last 2 3" xfId="7671"/>
    <cellStyle name="_Формы по корректир. бюдж. АО АлЭС_2010_last 3" xfId="4897"/>
    <cellStyle name="_Формы по корректир. бюдж. АО АлЭС_2010_last 3" xfId="4898"/>
    <cellStyle name="_Формы по корректир. бюдж. АО АлЭС_2010_last 4" xfId="7530"/>
    <cellStyle name="_Формы по корректир. бюдж. АО АлЭС_2010_last 4" xfId="7531"/>
    <cellStyle name="_ХЦ подпитка за 9мес." xfId="960"/>
    <cellStyle name="_ХЦ подпитка за 9мес." xfId="961"/>
    <cellStyle name="_ХЦ подпитка за 9мес. 2" xfId="4899"/>
    <cellStyle name="_ХЦ подпитка за 9мес. 2" xfId="4900"/>
    <cellStyle name="_ХЦ подпитка за 9мес. 3" xfId="7532"/>
    <cellStyle name="_ХЦ подпитка за 9мес. 3" xfId="7533"/>
    <cellStyle name="_Шаблон_2011" xfId="962"/>
    <cellStyle name="_Шаблон_2011" xfId="963"/>
    <cellStyle name="_Шаблон_2011 2" xfId="4901"/>
    <cellStyle name="_Шаблон_2011 2" xfId="4902"/>
    <cellStyle name="_Шаблон_2011 3" xfId="7534"/>
    <cellStyle name="_Шаблон_2011 3" xfId="7535"/>
    <cellStyle name="_эксп." xfId="964"/>
    <cellStyle name="_эксп." xfId="965"/>
    <cellStyle name="_эксп. 10" xfId="966"/>
    <cellStyle name="_эксп. 10" xfId="967"/>
    <cellStyle name="_эксп. 10 2" xfId="4905"/>
    <cellStyle name="_эксп. 10 2" xfId="4906"/>
    <cellStyle name="_эксп. 10 3" xfId="7538"/>
    <cellStyle name="_эксп. 10 3" xfId="7539"/>
    <cellStyle name="_эксп. 11" xfId="968"/>
    <cellStyle name="_эксп. 11" xfId="969"/>
    <cellStyle name="_эксп. 11 2" xfId="4907"/>
    <cellStyle name="_эксп. 11 2" xfId="4908"/>
    <cellStyle name="_эксп. 11 3" xfId="7540"/>
    <cellStyle name="_эксп. 11 3" xfId="7541"/>
    <cellStyle name="_эксп. 12" xfId="970"/>
    <cellStyle name="_эксп. 12" xfId="971"/>
    <cellStyle name="_эксп. 12 2" xfId="4909"/>
    <cellStyle name="_эксп. 12 2" xfId="4910"/>
    <cellStyle name="_эксп. 12 3" xfId="7542"/>
    <cellStyle name="_эксп. 12 3" xfId="7543"/>
    <cellStyle name="_эксп. 13" xfId="2798"/>
    <cellStyle name="_эксп. 13" xfId="2799"/>
    <cellStyle name="_эксп. 13 2" xfId="6561"/>
    <cellStyle name="_эксп. 13 2" xfId="6562"/>
    <cellStyle name="_эксп. 13 3" xfId="7672"/>
    <cellStyle name="_эксп. 13 3" xfId="7673"/>
    <cellStyle name="_эксп. 14" xfId="4903"/>
    <cellStyle name="_эксп. 14" xfId="4904"/>
    <cellStyle name="_эксп. 15" xfId="7536"/>
    <cellStyle name="_эксп. 15" xfId="7537"/>
    <cellStyle name="_эксп. 2" xfId="972"/>
    <cellStyle name="_эксп. 2" xfId="973"/>
    <cellStyle name="_эксп. 2 2" xfId="4911"/>
    <cellStyle name="_эксп. 2 2" xfId="4912"/>
    <cellStyle name="_эксп. 2 3" xfId="7544"/>
    <cellStyle name="_эксп. 2 3" xfId="7545"/>
    <cellStyle name="_эксп. 3" xfId="974"/>
    <cellStyle name="_эксп. 3" xfId="975"/>
    <cellStyle name="_эксп. 3 2" xfId="4913"/>
    <cellStyle name="_эксп. 3 2" xfId="4914"/>
    <cellStyle name="_эксп. 3 3" xfId="7546"/>
    <cellStyle name="_эксп. 3 3" xfId="7547"/>
    <cellStyle name="_эксп. 4" xfId="976"/>
    <cellStyle name="_эксп. 4" xfId="977"/>
    <cellStyle name="_эксп. 4 2" xfId="4915"/>
    <cellStyle name="_эксп. 4 2" xfId="4916"/>
    <cellStyle name="_эксп. 4 3" xfId="7548"/>
    <cellStyle name="_эксп. 4 3" xfId="7549"/>
    <cellStyle name="_эксп. 5" xfId="978"/>
    <cellStyle name="_эксп. 5" xfId="979"/>
    <cellStyle name="_эксп. 5 2" xfId="4917"/>
    <cellStyle name="_эксп. 5 2" xfId="4918"/>
    <cellStyle name="_эксп. 5 3" xfId="7550"/>
    <cellStyle name="_эксп. 5 3" xfId="7551"/>
    <cellStyle name="_эксп. 6" xfId="980"/>
    <cellStyle name="_эксп. 6" xfId="981"/>
    <cellStyle name="_эксп. 6 2" xfId="4919"/>
    <cellStyle name="_эксп. 6 2" xfId="4920"/>
    <cellStyle name="_эксп. 6 3" xfId="7552"/>
    <cellStyle name="_эксп. 6 3" xfId="7553"/>
    <cellStyle name="_эксп. 7" xfId="982"/>
    <cellStyle name="_эксп. 7" xfId="983"/>
    <cellStyle name="_эксп. 7 2" xfId="4921"/>
    <cellStyle name="_эксп. 7 2" xfId="4922"/>
    <cellStyle name="_эксп. 7 3" xfId="7554"/>
    <cellStyle name="_эксп. 7 3" xfId="7555"/>
    <cellStyle name="_эксп. 8" xfId="984"/>
    <cellStyle name="_эксп. 8" xfId="985"/>
    <cellStyle name="_эксп. 8 2" xfId="4923"/>
    <cellStyle name="_эксп. 8 2" xfId="4924"/>
    <cellStyle name="_эксп. 8 3" xfId="7556"/>
    <cellStyle name="_эксп. 8 3" xfId="7557"/>
    <cellStyle name="_эксп. 9" xfId="986"/>
    <cellStyle name="_эксп. 9" xfId="987"/>
    <cellStyle name="_эксп. 9 2" xfId="4925"/>
    <cellStyle name="_эксп. 9 2" xfId="4926"/>
    <cellStyle name="_эксп. 9 3" xfId="7558"/>
    <cellStyle name="_эксп. 9 3" xfId="7559"/>
    <cellStyle name="_эксп._06.10_Услуги по санобработке и вывозу мусора_2011" xfId="988"/>
    <cellStyle name="_эксп._06.10_Услуги по санобработке и вывозу мусора_2011" xfId="989"/>
    <cellStyle name="_эксп._06.10_Услуги по санобработке и вывозу мусора_2011 2" xfId="4927"/>
    <cellStyle name="_эксп._06.10_Услуги по санобработке и вывозу мусора_2011 2" xfId="4928"/>
    <cellStyle name="_эксп._06.10_Услуги по санобработке и вывозу мусора_2011 3" xfId="7560"/>
    <cellStyle name="_эксп._06.10_Услуги по санобработке и вывозу мусора_2011 3" xfId="7561"/>
    <cellStyle name="_яяяПомесячный баланс на 2010г(1.03.10) 4 762" xfId="990"/>
    <cellStyle name="_яяяПомесячный баланс на 2010г(1.03.10) 4 762" xfId="991"/>
    <cellStyle name="_яяяПомесячный баланс на 2010г(1.03.10) 4 762 2" xfId="992"/>
    <cellStyle name="_яяяПомесячный баланс на 2010г(1.03.10) 4 762 2" xfId="993"/>
    <cellStyle name="_яяяПомесячный баланс на 2010г(1.03.10) 4 762 2 2" xfId="2800"/>
    <cellStyle name="_яяяПомесячный баланс на 2010г(1.03.10) 4 762 2 2" xfId="2801"/>
    <cellStyle name="_яяяПомесячный баланс на 2010г(1.03.10) 4 762 2 2 2" xfId="6563"/>
    <cellStyle name="_яяяПомесячный баланс на 2010г(1.03.10) 4 762 2 2 2" xfId="6564"/>
    <cellStyle name="_яяяПомесячный баланс на 2010г(1.03.10) 4 762 2 2 3" xfId="7674"/>
    <cellStyle name="_яяяПомесячный баланс на 2010г(1.03.10) 4 762 2 2 3" xfId="7675"/>
    <cellStyle name="_яяяПомесячный баланс на 2010г(1.03.10) 4 762 2 3" xfId="2802"/>
    <cellStyle name="_яяяПомесячный баланс на 2010г(1.03.10) 4 762 2 3" xfId="2803"/>
    <cellStyle name="_яяяПомесячный баланс на 2010г(1.03.10) 4 762 2 3 2" xfId="6565"/>
    <cellStyle name="_яяяПомесячный баланс на 2010г(1.03.10) 4 762 2 3 2" xfId="6566"/>
    <cellStyle name="_яяяПомесячный баланс на 2010г(1.03.10) 4 762 2 3 3" xfId="7676"/>
    <cellStyle name="_яяяПомесячный баланс на 2010г(1.03.10) 4 762 2 3 3" xfId="7677"/>
    <cellStyle name="_яяяПомесячный баланс на 2010г(1.03.10) 4 762 2 4" xfId="2804"/>
    <cellStyle name="_яяяПомесячный баланс на 2010г(1.03.10) 4 762 2 4" xfId="2805"/>
    <cellStyle name="_яяяПомесячный баланс на 2010г(1.03.10) 4 762 2 4 2" xfId="6567"/>
    <cellStyle name="_яяяПомесячный баланс на 2010г(1.03.10) 4 762 2 4 2" xfId="6568"/>
    <cellStyle name="_яяяПомесячный баланс на 2010г(1.03.10) 4 762 2 4 3" xfId="7678"/>
    <cellStyle name="_яяяПомесячный баланс на 2010г(1.03.10) 4 762 2 4 3" xfId="7679"/>
    <cellStyle name="_яяяПомесячный баланс на 2010г(1.03.10) 4 762 2 5" xfId="2806"/>
    <cellStyle name="_яяяПомесячный баланс на 2010г(1.03.10) 4 762 2 5" xfId="2807"/>
    <cellStyle name="_яяяПомесячный баланс на 2010г(1.03.10) 4 762 2 5 2" xfId="6569"/>
    <cellStyle name="_яяяПомесячный баланс на 2010г(1.03.10) 4 762 2 5 2" xfId="6570"/>
    <cellStyle name="_яяяПомесячный баланс на 2010г(1.03.10) 4 762 2 5 3" xfId="7680"/>
    <cellStyle name="_яяяПомесячный баланс на 2010г(1.03.10) 4 762 2 5 3" xfId="7681"/>
    <cellStyle name="_яяяПомесячный баланс на 2010г(1.03.10) 4 762 2 6" xfId="4931"/>
    <cellStyle name="_яяяПомесячный баланс на 2010г(1.03.10) 4 762 2 6" xfId="4932"/>
    <cellStyle name="_яяяПомесячный баланс на 2010г(1.03.10) 4 762 2 7" xfId="7564"/>
    <cellStyle name="_яяяПомесячный баланс на 2010г(1.03.10) 4 762 2 7" xfId="7565"/>
    <cellStyle name="_яяяПомесячный баланс на 2010г(1.03.10) 4 762 3" xfId="2808"/>
    <cellStyle name="_яяяПомесячный баланс на 2010г(1.03.10) 4 762 3" xfId="2809"/>
    <cellStyle name="_яяяПомесячный баланс на 2010г(1.03.10) 4 762 3 2" xfId="6571"/>
    <cellStyle name="_яяяПомесячный баланс на 2010г(1.03.10) 4 762 3 2" xfId="6572"/>
    <cellStyle name="_яяяПомесячный баланс на 2010г(1.03.10) 4 762 3 3" xfId="7682"/>
    <cellStyle name="_яяяПомесячный баланс на 2010г(1.03.10) 4 762 3 3" xfId="7683"/>
    <cellStyle name="_яяяПомесячный баланс на 2010г(1.03.10) 4 762 4" xfId="4929"/>
    <cellStyle name="_яяяПомесячный баланс на 2010г(1.03.10) 4 762 4" xfId="4930"/>
    <cellStyle name="_яяяПомесячный баланс на 2010г(1.03.10) 4 762 5" xfId="7562"/>
    <cellStyle name="_яяяПомесячный баланс на 2010г(1.03.10) 4 762 5" xfId="7563"/>
    <cellStyle name="_яяяПомесячный баланс на 2010г(1.03.10) 4 762_Копия Копия РАСШИФРОВКИ ПОСЛЕДНИЙ ВАРИАН С БЮДЖЕТОМ пос верс" xfId="994"/>
    <cellStyle name="_яяяПомесячный баланс на 2010г(1.03.10) 4 762_Копия Копия РАСШИФРОВКИ ПОСЛЕДНИЙ ВАРИАН С БЮДЖЕТОМ пос верс" xfId="995"/>
    <cellStyle name="_яяяПомесячный баланс на 2010г(1.03.10) 4 762_Копия Копия РАСШИФРОВКИ ПОСЛЕДНИЙ ВАРИАН С БЮДЖЕТОМ пос верс 2" xfId="4933"/>
    <cellStyle name="_яяяПомесячный баланс на 2010г(1.03.10) 4 762_Копия Копия РАСШИФРОВКИ ПОСЛЕДНИЙ ВАРИАН С БЮДЖЕТОМ пос верс 2" xfId="4934"/>
    <cellStyle name="_яяяПомесячный баланс на 2010г(1.03.10) 4 762_Копия Копия РАСШИФРОВКИ ПОСЛЕДНИЙ ВАРИАН С БЮДЖЕТОМ пос верс 3" xfId="7566"/>
    <cellStyle name="_яяяПомесячный баланс на 2010г(1.03.10) 4 762_Копия Копия РАСШИФРОВКИ ПОСЛЕДНИЙ ВАРИАН С БЮДЖЕТОМ пос верс 3" xfId="7567"/>
    <cellStyle name="_яяяПомесячный баланс на 2010г(1.03.10) 4 762_ТЭЦ-1_БЮДЖЕТ 2011 от 20.07.10г" xfId="996"/>
    <cellStyle name="_яяяПомесячный баланс на 2010г(1.03.10) 4 762_ТЭЦ-1_БЮДЖЕТ 2011 от 20.07.10г" xfId="997"/>
    <cellStyle name="_яяяПомесячный баланс на 2010г(1.03.10) 4 762_ТЭЦ-1_БЮДЖЕТ 2011 от 20.07.10г 2" xfId="4935"/>
    <cellStyle name="_яяяПомесячный баланс на 2010г(1.03.10) 4 762_ТЭЦ-1_БЮДЖЕТ 2011 от 20.07.10г 2" xfId="4936"/>
    <cellStyle name="_яяяПомесячный баланс на 2010г(1.03.10) 4 762_ТЭЦ-1_БЮДЖЕТ 2011 от 20.07.10г 3" xfId="7568"/>
    <cellStyle name="_яяяПомесячный баланс на 2010г(1.03.10) 4 762_ТЭЦ-1_БЮДЖЕТ 2011 от 20.07.10г 3" xfId="7569"/>
    <cellStyle name="" xfId="998"/>
    <cellStyle name=" 2" xfId="2810"/>
    <cellStyle name=" 2 2" xfId="6573"/>
    <cellStyle name=" 3" xfId="4937"/>
    <cellStyle name="1" xfId="999"/>
    <cellStyle name="1 2" xfId="2811"/>
    <cellStyle name="1 2 2" xfId="6574"/>
    <cellStyle name="1 3" xfId="4938"/>
    <cellStyle name="2" xfId="1000"/>
    <cellStyle name="2 2" xfId="2812"/>
    <cellStyle name="2 2 2" xfId="6575"/>
    <cellStyle name="2 3" xfId="4939"/>
    <cellStyle name="W_OÝaà" xfId="2813"/>
    <cellStyle name="0,00;0;" xfId="1001"/>
    <cellStyle name="0.0" xfId="2814"/>
    <cellStyle name="1.0 TITLE" xfId="2815"/>
    <cellStyle name="1.1 TITLE" xfId="2816"/>
    <cellStyle name="1Normal" xfId="2817"/>
    <cellStyle name="1Normal 2" xfId="6579"/>
    <cellStyle name="20% - Accent1" xfId="1002"/>
    <cellStyle name="20% - Accent1 2" xfId="1003"/>
    <cellStyle name="20% - Accent1 2 2" xfId="1004"/>
    <cellStyle name="20% - Accent1 2 2 2" xfId="4943"/>
    <cellStyle name="20% - Accent1 2 3" xfId="2818"/>
    <cellStyle name="20% - Accent1 2 3 2" xfId="6580"/>
    <cellStyle name="20% - Accent1 2 4" xfId="4942"/>
    <cellStyle name="20% - Accent1 3" xfId="4941"/>
    <cellStyle name="20% - Accent2" xfId="1005"/>
    <cellStyle name="20% - Accent2 2" xfId="1006"/>
    <cellStyle name="20% - Accent2 2 2" xfId="1007"/>
    <cellStyle name="20% - Accent2 2 2 2" xfId="4946"/>
    <cellStyle name="20% - Accent2 2 3" xfId="2819"/>
    <cellStyle name="20% - Accent2 2 3 2" xfId="6581"/>
    <cellStyle name="20% - Accent2 2 4" xfId="4945"/>
    <cellStyle name="20% - Accent2 3" xfId="4944"/>
    <cellStyle name="20% - Accent3" xfId="1008"/>
    <cellStyle name="20% - Accent3 2" xfId="1009"/>
    <cellStyle name="20% - Accent3 2 2" xfId="1010"/>
    <cellStyle name="20% - Accent3 2 2 2" xfId="4949"/>
    <cellStyle name="20% - Accent3 2 3" xfId="2820"/>
    <cellStyle name="20% - Accent3 2 3 2" xfId="6582"/>
    <cellStyle name="20% - Accent3 2 4" xfId="4948"/>
    <cellStyle name="20% - Accent3 3" xfId="4947"/>
    <cellStyle name="20% - Accent4" xfId="1011"/>
    <cellStyle name="20% - Accent4 2" xfId="1012"/>
    <cellStyle name="20% - Accent4 2 2" xfId="1013"/>
    <cellStyle name="20% - Accent4 2 2 2" xfId="4952"/>
    <cellStyle name="20% - Accent4 2 3" xfId="2821"/>
    <cellStyle name="20% - Accent4 2 3 2" xfId="6583"/>
    <cellStyle name="20% - Accent4 2 4" xfId="4951"/>
    <cellStyle name="20% - Accent4 3" xfId="2822"/>
    <cellStyle name="20% - Accent4 3 2" xfId="6584"/>
    <cellStyle name="20% - Accent4 4" xfId="4950"/>
    <cellStyle name="20% - Accent5" xfId="1014"/>
    <cellStyle name="20% - Accent5 2" xfId="1015"/>
    <cellStyle name="20% - Accent5 2 2" xfId="1016"/>
    <cellStyle name="20% - Accent5 2 2 2" xfId="4955"/>
    <cellStyle name="20% - Accent5 2 3" xfId="2823"/>
    <cellStyle name="20% - Accent5 2 3 2" xfId="6585"/>
    <cellStyle name="20% - Accent5 2 4" xfId="4954"/>
    <cellStyle name="20% - Accent5 3" xfId="2824"/>
    <cellStyle name="20% - Accent5 3 2" xfId="6586"/>
    <cellStyle name="20% - Accent5 4" xfId="4953"/>
    <cellStyle name="20% - Accent6" xfId="1017"/>
    <cellStyle name="20% - Accent6 2" xfId="1018"/>
    <cellStyle name="20% - Accent6 2 2" xfId="1019"/>
    <cellStyle name="20% - Accent6 2 2 2" xfId="4958"/>
    <cellStyle name="20% - Accent6 2 3" xfId="2825"/>
    <cellStyle name="20% - Accent6 2 3 2" xfId="6587"/>
    <cellStyle name="20% - Accent6 2 4" xfId="4957"/>
    <cellStyle name="20% - Accent6 3" xfId="4956"/>
    <cellStyle name="20% - Акцент1 2" xfId="1020"/>
    <cellStyle name="20% - Акцент1 2 2" xfId="2826"/>
    <cellStyle name="20% - Акцент1 2 2 2" xfId="6588"/>
    <cellStyle name="20% - Акцент1 2 3" xfId="4959"/>
    <cellStyle name="20% - Акцент1 3" xfId="1021"/>
    <cellStyle name="20% - Акцент1 3 2" xfId="2827"/>
    <cellStyle name="20% - Акцент1 3 2 2" xfId="6589"/>
    <cellStyle name="20% - Акцент1 3 3" xfId="4960"/>
    <cellStyle name="20% - Акцент2 2" xfId="1022"/>
    <cellStyle name="20% - Акцент2 2 2" xfId="2828"/>
    <cellStyle name="20% - Акцент2 2 2 2" xfId="6590"/>
    <cellStyle name="20% - Акцент2 2 3" xfId="4961"/>
    <cellStyle name="20% - Акцент2 3" xfId="1023"/>
    <cellStyle name="20% - Акцент2 3 2" xfId="2829"/>
    <cellStyle name="20% - Акцент2 3 2 2" xfId="6591"/>
    <cellStyle name="20% - Акцент2 3 3" xfId="4962"/>
    <cellStyle name="20% - Акцент3 2" xfId="1024"/>
    <cellStyle name="20% - Акцент3 2 2" xfId="2830"/>
    <cellStyle name="20% - Акцент3 2 2 2" xfId="6592"/>
    <cellStyle name="20% - Акцент3 2 3" xfId="4963"/>
    <cellStyle name="20% - Акцент3 3" xfId="1025"/>
    <cellStyle name="20% - Акцент3 3 2" xfId="2831"/>
    <cellStyle name="20% - Акцент3 3 2 2" xfId="6593"/>
    <cellStyle name="20% - Акцент3 3 3" xfId="4964"/>
    <cellStyle name="20% - Акцент4 2" xfId="1026"/>
    <cellStyle name="20% - Акцент4 2 2" xfId="2832"/>
    <cellStyle name="20% - Акцент4 2 2 2" xfId="6594"/>
    <cellStyle name="20% - Акцент4 2 3" xfId="4965"/>
    <cellStyle name="20% - Акцент4 3" xfId="1027"/>
    <cellStyle name="20% - Акцент4 3 2" xfId="2833"/>
    <cellStyle name="20% - Акцент4 3 2 2" xfId="6595"/>
    <cellStyle name="20% - Акцент4 3 3" xfId="4966"/>
    <cellStyle name="20% - Акцент5 2" xfId="1028"/>
    <cellStyle name="20% - Акцент5 2 2" xfId="2834"/>
    <cellStyle name="20% - Акцент5 2 2 2" xfId="6596"/>
    <cellStyle name="20% - Акцент5 2 3" xfId="4967"/>
    <cellStyle name="20% - Акцент5 3" xfId="1029"/>
    <cellStyle name="20% - Акцент5 3 2" xfId="2835"/>
    <cellStyle name="20% - Акцент5 3 2 2" xfId="6597"/>
    <cellStyle name="20% - Акцент5 3 3" xfId="4968"/>
    <cellStyle name="20% - Акцент6 2" xfId="1030"/>
    <cellStyle name="20% - Акцент6 2 2" xfId="1031"/>
    <cellStyle name="20% - Акцент6 2 2 2" xfId="4970"/>
    <cellStyle name="20% - Акцент6 2 3" xfId="2836"/>
    <cellStyle name="20% - Акцент6 2 3 2" xfId="6598"/>
    <cellStyle name="20% - Акцент6 2 4" xfId="4969"/>
    <cellStyle name="20% - Акцент6 3" xfId="1032"/>
    <cellStyle name="20% - Акцент6 3 2" xfId="1033"/>
    <cellStyle name="20% - Акцент6 3 2 2" xfId="4972"/>
    <cellStyle name="20% - Акцент6 3 3" xfId="4971"/>
    <cellStyle name="40% - Accent1" xfId="1034"/>
    <cellStyle name="40% - Accent1 2" xfId="1035"/>
    <cellStyle name="40% - Accent1 2 2" xfId="1036"/>
    <cellStyle name="40% - Accent1 2 2 2" xfId="4975"/>
    <cellStyle name="40% - Accent1 2 3" xfId="2837"/>
    <cellStyle name="40% - Accent1 2 3 2" xfId="6599"/>
    <cellStyle name="40% - Accent1 2 4" xfId="4974"/>
    <cellStyle name="40% - Accent1 3" xfId="4973"/>
    <cellStyle name="40% - Accent2" xfId="1037"/>
    <cellStyle name="40% - Accent2 2" xfId="1038"/>
    <cellStyle name="40% - Accent2 2 2" xfId="1039"/>
    <cellStyle name="40% - Accent2 2 2 2" xfId="4978"/>
    <cellStyle name="40% - Accent2 2 3" xfId="2838"/>
    <cellStyle name="40% - Accent2 2 3 2" xfId="6600"/>
    <cellStyle name="40% - Accent2 2 4" xfId="4977"/>
    <cellStyle name="40% - Accent2 3" xfId="4976"/>
    <cellStyle name="40% - Accent3" xfId="1040"/>
    <cellStyle name="40% - Accent3 2" xfId="1041"/>
    <cellStyle name="40% - Accent3 2 2" xfId="1042"/>
    <cellStyle name="40% - Accent3 2 2 2" xfId="4981"/>
    <cellStyle name="40% - Accent3 2 3" xfId="2839"/>
    <cellStyle name="40% - Accent3 2 3 2" xfId="6601"/>
    <cellStyle name="40% - Accent3 2 4" xfId="4980"/>
    <cellStyle name="40% - Accent3 3" xfId="4979"/>
    <cellStyle name="40% - Accent4" xfId="1043"/>
    <cellStyle name="40% - Accent4 2" xfId="1044"/>
    <cellStyle name="40% - Accent4 2 2" xfId="1045"/>
    <cellStyle name="40% - Accent4 2 2 2" xfId="4984"/>
    <cellStyle name="40% - Accent4 2 3" xfId="2840"/>
    <cellStyle name="40% - Accent4 2 3 2" xfId="6602"/>
    <cellStyle name="40% - Accent4 2 4" xfId="4983"/>
    <cellStyle name="40% - Accent4 3" xfId="2841"/>
    <cellStyle name="40% - Accent4 3 2" xfId="6603"/>
    <cellStyle name="40% - Accent4 4" xfId="4982"/>
    <cellStyle name="40% - Accent5" xfId="1046"/>
    <cellStyle name="40% - Accent5 2" xfId="1047"/>
    <cellStyle name="40% - Accent5 2 2" xfId="1048"/>
    <cellStyle name="40% - Accent5 2 2 2" xfId="4987"/>
    <cellStyle name="40% - Accent5 2 3" xfId="2842"/>
    <cellStyle name="40% - Accent5 2 3 2" xfId="6604"/>
    <cellStyle name="40% - Accent5 2 4" xfId="4986"/>
    <cellStyle name="40% - Accent5 3" xfId="4985"/>
    <cellStyle name="40% - Accent6" xfId="1049"/>
    <cellStyle name="40% - Accent6 2" xfId="1050"/>
    <cellStyle name="40% - Accent6 2 2" xfId="1051"/>
    <cellStyle name="40% - Accent6 2 2 2" xfId="4990"/>
    <cellStyle name="40% - Accent6 2 3" xfId="2843"/>
    <cellStyle name="40% - Accent6 2 3 2" xfId="6605"/>
    <cellStyle name="40% - Accent6 2 4" xfId="4989"/>
    <cellStyle name="40% - Accent6 3" xfId="4988"/>
    <cellStyle name="40% - Акцент1 2" xfId="1052"/>
    <cellStyle name="40% - Акцент1 2 2" xfId="2844"/>
    <cellStyle name="40% - Акцент1 2 2 2" xfId="6606"/>
    <cellStyle name="40% - Акцент1 2 3" xfId="4991"/>
    <cellStyle name="40% - Акцент1 3" xfId="1053"/>
    <cellStyle name="40% - Акцент1 3 2" xfId="2845"/>
    <cellStyle name="40% - Акцент1 3 2 2" xfId="6607"/>
    <cellStyle name="40% - Акцент1 3 3" xfId="4992"/>
    <cellStyle name="40% - Акцент2 2" xfId="1054"/>
    <cellStyle name="40% - Акцент2 2 2" xfId="2846"/>
    <cellStyle name="40% - Акцент2 2 2 2" xfId="6608"/>
    <cellStyle name="40% - Акцент2 2 3" xfId="4993"/>
    <cellStyle name="40% - Акцент2 3" xfId="1055"/>
    <cellStyle name="40% - Акцент2 3 2" xfId="2847"/>
    <cellStyle name="40% - Акцент2 3 2 2" xfId="6609"/>
    <cellStyle name="40% - Акцент2 3 3" xfId="4994"/>
    <cellStyle name="40% - Акцент3 2" xfId="1056"/>
    <cellStyle name="40% - Акцент3 2 2" xfId="2848"/>
    <cellStyle name="40% - Акцент3 2 2 2" xfId="6610"/>
    <cellStyle name="40% - Акцент3 2 3" xfId="4995"/>
    <cellStyle name="40% - Акцент3 3" xfId="1057"/>
    <cellStyle name="40% - Акцент3 3 2" xfId="2849"/>
    <cellStyle name="40% - Акцент3 3 2 2" xfId="6611"/>
    <cellStyle name="40% - Акцент3 3 3" xfId="4996"/>
    <cellStyle name="40% - Акцент4 2" xfId="1058"/>
    <cellStyle name="40% - Акцент4 2 2" xfId="2850"/>
    <cellStyle name="40% - Акцент4 2 2 2" xfId="6612"/>
    <cellStyle name="40% - Акцент4 2 3" xfId="4997"/>
    <cellStyle name="40% - Акцент4 3" xfId="1059"/>
    <cellStyle name="40% - Акцент4 3 2" xfId="2851"/>
    <cellStyle name="40% - Акцент4 3 2 2" xfId="6613"/>
    <cellStyle name="40% - Акцент4 3 3" xfId="4998"/>
    <cellStyle name="40% - Акцент5 2" xfId="1060"/>
    <cellStyle name="40% - Акцент5 2 2" xfId="2852"/>
    <cellStyle name="40% - Акцент5 2 2 2" xfId="6614"/>
    <cellStyle name="40% - Акцент5 2 3" xfId="4999"/>
    <cellStyle name="40% - Акцент5 3" xfId="1061"/>
    <cellStyle name="40% - Акцент5 3 2" xfId="2853"/>
    <cellStyle name="40% - Акцент5 3 2 2" xfId="6615"/>
    <cellStyle name="40% - Акцент5 3 3" xfId="5000"/>
    <cellStyle name="40% - Акцент6 2" xfId="1062"/>
    <cellStyle name="40% - Акцент6 2 2" xfId="2854"/>
    <cellStyle name="40% - Акцент6 2 2 2" xfId="6616"/>
    <cellStyle name="40% - Акцент6 2 3" xfId="5001"/>
    <cellStyle name="40% - Акцент6 3" xfId="1063"/>
    <cellStyle name="40% - Акцент6 3 2" xfId="2855"/>
    <cellStyle name="40% - Акцент6 3 2 2" xfId="6617"/>
    <cellStyle name="40% - Акцент6 3 3" xfId="5002"/>
    <cellStyle name="60% - Accent1" xfId="1064"/>
    <cellStyle name="60% - Accent1 2" xfId="1065"/>
    <cellStyle name="60% - Accent1 2 2" xfId="2856"/>
    <cellStyle name="60% - Accent1 2 2 2" xfId="6618"/>
    <cellStyle name="60% - Accent1 2 3" xfId="5004"/>
    <cellStyle name="60% - Accent1 3" xfId="5003"/>
    <cellStyle name="60% - Accent2" xfId="1066"/>
    <cellStyle name="60% - Accent2 2" xfId="1067"/>
    <cellStyle name="60% - Accent2 2 2" xfId="2857"/>
    <cellStyle name="60% - Accent2 2 2 2" xfId="6619"/>
    <cellStyle name="60% - Accent2 2 3" xfId="5006"/>
    <cellStyle name="60% - Accent2 3" xfId="5005"/>
    <cellStyle name="60% - Accent3" xfId="1068"/>
    <cellStyle name="60% - Accent3 2" xfId="1069"/>
    <cellStyle name="60% - Accent3 2 2" xfId="2858"/>
    <cellStyle name="60% - Accent3 2 2 2" xfId="6620"/>
    <cellStyle name="60% - Accent3 2 3" xfId="5008"/>
    <cellStyle name="60% - Accent3 3" xfId="5007"/>
    <cellStyle name="60% - Accent4" xfId="1070"/>
    <cellStyle name="60% - Accent4 2" xfId="1071"/>
    <cellStyle name="60% - Accent4 2 2" xfId="2859"/>
    <cellStyle name="60% - Accent4 2 2 2" xfId="6621"/>
    <cellStyle name="60% - Accent4 2 3" xfId="5010"/>
    <cellStyle name="60% - Accent4 3" xfId="5009"/>
    <cellStyle name="60% - Accent5" xfId="1072"/>
    <cellStyle name="60% - Accent5 2" xfId="1073"/>
    <cellStyle name="60% - Accent5 2 2" xfId="2860"/>
    <cellStyle name="60% - Accent5 2 2 2" xfId="6622"/>
    <cellStyle name="60% - Accent5 2 3" xfId="5012"/>
    <cellStyle name="60% - Accent5 3" xfId="2861"/>
    <cellStyle name="60% - Accent5 3 2" xfId="6623"/>
    <cellStyle name="60% - Accent5 4" xfId="5011"/>
    <cellStyle name="60% - Accent6" xfId="1074"/>
    <cellStyle name="60% - Accent6 2" xfId="1075"/>
    <cellStyle name="60% - Accent6 2 2" xfId="2862"/>
    <cellStyle name="60% - Accent6 2 2 2" xfId="6624"/>
    <cellStyle name="60% - Accent6 2 3" xfId="5014"/>
    <cellStyle name="60% - Accent6 3" xfId="5013"/>
    <cellStyle name="60% - Акцент1 2" xfId="1076"/>
    <cellStyle name="60% - Акцент1 2 2" xfId="2863"/>
    <cellStyle name="60% - Акцент1 2 2 2" xfId="6625"/>
    <cellStyle name="60% - Акцент1 2 3" xfId="5015"/>
    <cellStyle name="60% - Акцент1 3" xfId="1077"/>
    <cellStyle name="60% - Акцент1 3 2" xfId="2864"/>
    <cellStyle name="60% - Акцент1 3 2 2" xfId="6626"/>
    <cellStyle name="60% - Акцент1 3 3" xfId="5016"/>
    <cellStyle name="60% - Акцент2 2" xfId="1078"/>
    <cellStyle name="60% - Акцент2 2 2" xfId="2865"/>
    <cellStyle name="60% - Акцент2 2 2 2" xfId="6627"/>
    <cellStyle name="60% - Акцент2 2 3" xfId="5017"/>
    <cellStyle name="60% - Акцент2 3" xfId="1079"/>
    <cellStyle name="60% - Акцент2 3 2" xfId="2866"/>
    <cellStyle name="60% - Акцент2 3 2 2" xfId="6628"/>
    <cellStyle name="60% - Акцент2 3 3" xfId="5018"/>
    <cellStyle name="60% - Акцент3 2" xfId="1080"/>
    <cellStyle name="60% - Акцент3 2 2" xfId="2867"/>
    <cellStyle name="60% - Акцент3 2 2 2" xfId="6629"/>
    <cellStyle name="60% - Акцент3 2 3" xfId="5019"/>
    <cellStyle name="60% - Акцент3 3" xfId="1081"/>
    <cellStyle name="60% - Акцент3 3 2" xfId="2868"/>
    <cellStyle name="60% - Акцент3 3 2 2" xfId="6630"/>
    <cellStyle name="60% - Акцент3 3 3" xfId="5020"/>
    <cellStyle name="60% - Акцент4 2" xfId="1082"/>
    <cellStyle name="60% - Акцент4 2 2" xfId="2869"/>
    <cellStyle name="60% - Акцент4 2 2 2" xfId="6631"/>
    <cellStyle name="60% - Акцент4 2 3" xfId="5021"/>
    <cellStyle name="60% - Акцент4 3" xfId="1083"/>
    <cellStyle name="60% - Акцент4 3 2" xfId="2870"/>
    <cellStyle name="60% - Акцент4 3 2 2" xfId="6632"/>
    <cellStyle name="60% - Акцент4 3 3" xfId="5022"/>
    <cellStyle name="60% - Акцент5 2" xfId="1084"/>
    <cellStyle name="60% - Акцент5 2 2" xfId="2871"/>
    <cellStyle name="60% - Акцент5 2 2 2" xfId="6633"/>
    <cellStyle name="60% - Акцент5 2 3" xfId="5023"/>
    <cellStyle name="60% - Акцент5 3" xfId="1085"/>
    <cellStyle name="60% - Акцент5 3 2" xfId="2872"/>
    <cellStyle name="60% - Акцент5 3 2 2" xfId="6634"/>
    <cellStyle name="60% - Акцент5 3 3" xfId="5024"/>
    <cellStyle name="60% - Акцент6 2" xfId="1086"/>
    <cellStyle name="60% - Акцент6 2 2" xfId="2873"/>
    <cellStyle name="60% - Акцент6 2 2 2" xfId="6635"/>
    <cellStyle name="60% - Акцент6 2 3" xfId="5025"/>
    <cellStyle name="60% - Акцент6 3" xfId="1087"/>
    <cellStyle name="60% - Акцент6 3 2" xfId="2874"/>
    <cellStyle name="60% - Акцент6 3 2 2" xfId="6636"/>
    <cellStyle name="60% - Акцент6 3 3" xfId="5026"/>
    <cellStyle name="8pt" xfId="2875"/>
    <cellStyle name="8pt 2" xfId="6637"/>
    <cellStyle name="Aaia?iue [0]_?anoiau" xfId="1088"/>
    <cellStyle name="Aaia?iue_?anoiau" xfId="1089"/>
    <cellStyle name="Äåíåæíûé" xfId="2876"/>
    <cellStyle name="Äåíåæíûé [0]" xfId="2877"/>
    <cellStyle name="Accent1" xfId="1090"/>
    <cellStyle name="Accent1 - 20%" xfId="1091"/>
    <cellStyle name="Accent1 - 20% 2" xfId="2878"/>
    <cellStyle name="Accent1 - 20% 2 2" xfId="6640"/>
    <cellStyle name="Accent1 - 20% 3" xfId="5030"/>
    <cellStyle name="Accent1 - 40%" xfId="1092"/>
    <cellStyle name="Accent1 - 40% 2" xfId="2879"/>
    <cellStyle name="Accent1 - 40% 2 2" xfId="6641"/>
    <cellStyle name="Accent1 - 40% 3" xfId="5031"/>
    <cellStyle name="Accent1 - 60%" xfId="1093"/>
    <cellStyle name="Accent1 - 60% 2" xfId="2880"/>
    <cellStyle name="Accent1 - 60% 2 2" xfId="6642"/>
    <cellStyle name="Accent1 - 60% 3" xfId="5032"/>
    <cellStyle name="Accent1 10" xfId="5029"/>
    <cellStyle name="Accent1 11" xfId="7570"/>
    <cellStyle name="Accent1 2" xfId="1094"/>
    <cellStyle name="Accent1 2 2" xfId="2881"/>
    <cellStyle name="Accent1 2 2 2" xfId="6643"/>
    <cellStyle name="Accent1 2 3" xfId="5033"/>
    <cellStyle name="Accent1 3" xfId="1095"/>
    <cellStyle name="Accent1 3 2" xfId="5034"/>
    <cellStyle name="Accent1 4" xfId="1096"/>
    <cellStyle name="Accent1 4 2" xfId="5035"/>
    <cellStyle name="Accent1 5" xfId="1097"/>
    <cellStyle name="Accent1 5 2" xfId="5036"/>
    <cellStyle name="Accent1 6" xfId="1098"/>
    <cellStyle name="Accent1 6 2" xfId="5037"/>
    <cellStyle name="Accent1 7" xfId="2882"/>
    <cellStyle name="Accent1 7 2" xfId="6644"/>
    <cellStyle name="Accent1 8" xfId="2883"/>
    <cellStyle name="Accent1 8 2" xfId="6645"/>
    <cellStyle name="Accent1 9" xfId="2884"/>
    <cellStyle name="Accent1 9 2" xfId="6646"/>
    <cellStyle name="Accent2" xfId="1099"/>
    <cellStyle name="Accent2 - 20%" xfId="1100"/>
    <cellStyle name="Accent2 - 20% 2" xfId="2885"/>
    <cellStyle name="Accent2 - 20% 2 2" xfId="6647"/>
    <cellStyle name="Accent2 - 20% 3" xfId="5039"/>
    <cellStyle name="Accent2 - 40%" xfId="1101"/>
    <cellStyle name="Accent2 - 40% 2" xfId="2886"/>
    <cellStyle name="Accent2 - 40% 2 2" xfId="6648"/>
    <cellStyle name="Accent2 - 40% 3" xfId="5040"/>
    <cellStyle name="Accent2 - 60%" xfId="1102"/>
    <cellStyle name="Accent2 - 60% 2" xfId="2887"/>
    <cellStyle name="Accent2 - 60% 2 2" xfId="6649"/>
    <cellStyle name="Accent2 - 60% 3" xfId="5041"/>
    <cellStyle name="Accent2 10" xfId="5038"/>
    <cellStyle name="Accent2 11" xfId="7571"/>
    <cellStyle name="Accent2 2" xfId="1103"/>
    <cellStyle name="Accent2 2 2" xfId="2888"/>
    <cellStyle name="Accent2 2 2 2" xfId="6650"/>
    <cellStyle name="Accent2 2 3" xfId="5042"/>
    <cellStyle name="Accent2 3" xfId="1104"/>
    <cellStyle name="Accent2 3 2" xfId="5043"/>
    <cellStyle name="Accent2 4" xfId="1105"/>
    <cellStyle name="Accent2 4 2" xfId="5044"/>
    <cellStyle name="Accent2 5" xfId="1106"/>
    <cellStyle name="Accent2 5 2" xfId="5045"/>
    <cellStyle name="Accent2 6" xfId="1107"/>
    <cellStyle name="Accent2 6 2" xfId="5046"/>
    <cellStyle name="Accent2 7" xfId="2889"/>
    <cellStyle name="Accent2 7 2" xfId="6651"/>
    <cellStyle name="Accent2 8" xfId="2890"/>
    <cellStyle name="Accent2 8 2" xfId="6652"/>
    <cellStyle name="Accent2 9" xfId="2891"/>
    <cellStyle name="Accent2 9 2" xfId="6653"/>
    <cellStyle name="Accent3" xfId="1108"/>
    <cellStyle name="Accent3 - 20%" xfId="1109"/>
    <cellStyle name="Accent3 - 20% 2" xfId="2892"/>
    <cellStyle name="Accent3 - 20% 2 2" xfId="6654"/>
    <cellStyle name="Accent3 - 20% 3" xfId="5048"/>
    <cellStyle name="Accent3 - 40%" xfId="1110"/>
    <cellStyle name="Accent3 - 40% 2" xfId="2893"/>
    <cellStyle name="Accent3 - 40% 2 2" xfId="6655"/>
    <cellStyle name="Accent3 - 40% 3" xfId="5049"/>
    <cellStyle name="Accent3 - 60%" xfId="1111"/>
    <cellStyle name="Accent3 - 60% 2" xfId="2894"/>
    <cellStyle name="Accent3 - 60% 2 2" xfId="6656"/>
    <cellStyle name="Accent3 - 60% 3" xfId="5050"/>
    <cellStyle name="Accent3 10" xfId="5047"/>
    <cellStyle name="Accent3 11" xfId="7572"/>
    <cellStyle name="Accent3 2" xfId="1112"/>
    <cellStyle name="Accent3 2 2" xfId="2895"/>
    <cellStyle name="Accent3 2 2 2" xfId="6657"/>
    <cellStyle name="Accent3 2 3" xfId="5051"/>
    <cellStyle name="Accent3 3" xfId="1113"/>
    <cellStyle name="Accent3 3 2" xfId="5052"/>
    <cellStyle name="Accent3 4" xfId="1114"/>
    <cellStyle name="Accent3 4 2" xfId="5053"/>
    <cellStyle name="Accent3 5" xfId="1115"/>
    <cellStyle name="Accent3 5 2" xfId="5054"/>
    <cellStyle name="Accent3 6" xfId="1116"/>
    <cellStyle name="Accent3 6 2" xfId="5055"/>
    <cellStyle name="Accent3 7" xfId="2896"/>
    <cellStyle name="Accent3 7 2" xfId="6658"/>
    <cellStyle name="Accent3 8" xfId="2897"/>
    <cellStyle name="Accent3 8 2" xfId="6659"/>
    <cellStyle name="Accent3 9" xfId="2898"/>
    <cellStyle name="Accent3 9 2" xfId="6660"/>
    <cellStyle name="Accent4" xfId="1117"/>
    <cellStyle name="Accent4 - 20%" xfId="1118"/>
    <cellStyle name="Accent4 - 20% 2" xfId="2899"/>
    <cellStyle name="Accent4 - 20% 2 2" xfId="6661"/>
    <cellStyle name="Accent4 - 20% 3" xfId="5057"/>
    <cellStyle name="Accent4 - 40%" xfId="1119"/>
    <cellStyle name="Accent4 - 40% 2" xfId="2900"/>
    <cellStyle name="Accent4 - 40% 2 2" xfId="6662"/>
    <cellStyle name="Accent4 - 40% 3" xfId="5058"/>
    <cellStyle name="Accent4 - 60%" xfId="1120"/>
    <cellStyle name="Accent4 - 60% 2" xfId="2901"/>
    <cellStyle name="Accent4 - 60% 2 2" xfId="6663"/>
    <cellStyle name="Accent4 - 60% 3" xfId="5059"/>
    <cellStyle name="Accent4 10" xfId="5056"/>
    <cellStyle name="Accent4 11" xfId="7573"/>
    <cellStyle name="Accent4 2" xfId="1121"/>
    <cellStyle name="Accent4 2 2" xfId="2902"/>
    <cellStyle name="Accent4 2 2 2" xfId="6664"/>
    <cellStyle name="Accent4 2 3" xfId="5060"/>
    <cellStyle name="Accent4 3" xfId="1122"/>
    <cellStyle name="Accent4 3 2" xfId="5061"/>
    <cellStyle name="Accent4 4" xfId="1123"/>
    <cellStyle name="Accent4 4 2" xfId="5062"/>
    <cellStyle name="Accent4 5" xfId="1124"/>
    <cellStyle name="Accent4 5 2" xfId="5063"/>
    <cellStyle name="Accent4 6" xfId="1125"/>
    <cellStyle name="Accent4 6 2" xfId="5064"/>
    <cellStyle name="Accent4 7" xfId="2903"/>
    <cellStyle name="Accent4 7 2" xfId="6665"/>
    <cellStyle name="Accent4 8" xfId="2904"/>
    <cellStyle name="Accent4 8 2" xfId="6666"/>
    <cellStyle name="Accent4 9" xfId="2905"/>
    <cellStyle name="Accent4 9 2" xfId="6667"/>
    <cellStyle name="Accent5" xfId="1126"/>
    <cellStyle name="Accent5 - 20%" xfId="1127"/>
    <cellStyle name="Accent5 - 20% 2" xfId="2906"/>
    <cellStyle name="Accent5 - 20% 2 2" xfId="6668"/>
    <cellStyle name="Accent5 - 20% 3" xfId="5066"/>
    <cellStyle name="Accent5 - 40%" xfId="1128"/>
    <cellStyle name="Accent5 - 40% 2" xfId="2907"/>
    <cellStyle name="Accent5 - 40% 2 2" xfId="6669"/>
    <cellStyle name="Accent5 - 40% 3" xfId="5067"/>
    <cellStyle name="Accent5 - 60%" xfId="1129"/>
    <cellStyle name="Accent5 - 60% 2" xfId="2908"/>
    <cellStyle name="Accent5 - 60% 2 2" xfId="6670"/>
    <cellStyle name="Accent5 - 60% 3" xfId="5068"/>
    <cellStyle name="Accent5 10" xfId="5065"/>
    <cellStyle name="Accent5 11" xfId="7574"/>
    <cellStyle name="Accent5 2" xfId="1130"/>
    <cellStyle name="Accent5 2 2" xfId="2909"/>
    <cellStyle name="Accent5 2 2 2" xfId="6671"/>
    <cellStyle name="Accent5 2 3" xfId="5069"/>
    <cellStyle name="Accent5 3" xfId="1131"/>
    <cellStyle name="Accent5 3 2" xfId="5070"/>
    <cellStyle name="Accent5 4" xfId="1132"/>
    <cellStyle name="Accent5 4 2" xfId="5071"/>
    <cellStyle name="Accent5 5" xfId="1133"/>
    <cellStyle name="Accent5 5 2" xfId="5072"/>
    <cellStyle name="Accent5 6" xfId="1134"/>
    <cellStyle name="Accent5 6 2" xfId="5073"/>
    <cellStyle name="Accent5 7" xfId="2910"/>
    <cellStyle name="Accent5 7 2" xfId="6672"/>
    <cellStyle name="Accent5 8" xfId="2911"/>
    <cellStyle name="Accent5 8 2" xfId="6673"/>
    <cellStyle name="Accent5 9" xfId="2912"/>
    <cellStyle name="Accent5 9 2" xfId="6674"/>
    <cellStyle name="Accent6" xfId="1135"/>
    <cellStyle name="Accent6 - 20%" xfId="1136"/>
    <cellStyle name="Accent6 - 20% 2" xfId="2913"/>
    <cellStyle name="Accent6 - 20% 2 2" xfId="6675"/>
    <cellStyle name="Accent6 - 20% 3" xfId="5075"/>
    <cellStyle name="Accent6 - 40%" xfId="1137"/>
    <cellStyle name="Accent6 - 40% 2" xfId="2914"/>
    <cellStyle name="Accent6 - 40% 2 2" xfId="6676"/>
    <cellStyle name="Accent6 - 40% 3" xfId="5076"/>
    <cellStyle name="Accent6 - 60%" xfId="1138"/>
    <cellStyle name="Accent6 - 60% 2" xfId="2915"/>
    <cellStyle name="Accent6 - 60% 2 2" xfId="6677"/>
    <cellStyle name="Accent6 - 60% 3" xfId="5077"/>
    <cellStyle name="Accent6 10" xfId="5074"/>
    <cellStyle name="Accent6 11" xfId="7575"/>
    <cellStyle name="Accent6 2" xfId="1139"/>
    <cellStyle name="Accent6 2 2" xfId="2916"/>
    <cellStyle name="Accent6 2 2 2" xfId="6678"/>
    <cellStyle name="Accent6 2 3" xfId="5078"/>
    <cellStyle name="Accent6 3" xfId="1140"/>
    <cellStyle name="Accent6 3 2" xfId="5079"/>
    <cellStyle name="Accent6 4" xfId="1141"/>
    <cellStyle name="Accent6 4 2" xfId="5080"/>
    <cellStyle name="Accent6 5" xfId="1142"/>
    <cellStyle name="Accent6 5 2" xfId="5081"/>
    <cellStyle name="Accent6 6" xfId="1143"/>
    <cellStyle name="Accent6 6 2" xfId="5082"/>
    <cellStyle name="Accent6 7" xfId="2917"/>
    <cellStyle name="Accent6 7 2" xfId="6679"/>
    <cellStyle name="Accent6 8" xfId="2918"/>
    <cellStyle name="Accent6 8 2" xfId="6680"/>
    <cellStyle name="Accent6 9" xfId="2919"/>
    <cellStyle name="Accent6 9 2" xfId="6681"/>
    <cellStyle name="Aeia?nnueea" xfId="1144"/>
    <cellStyle name="Aeia?nnueea 2" xfId="2920"/>
    <cellStyle name="Aeia?nnueea 2 2" xfId="6682"/>
    <cellStyle name="Aeia?nnueea 3" xfId="5083"/>
    <cellStyle name="Bad" xfId="1145"/>
    <cellStyle name="Bad 2" xfId="1146"/>
    <cellStyle name="Bad 2 2" xfId="2921"/>
    <cellStyle name="Bad 2 2 2" xfId="6683"/>
    <cellStyle name="Bad 2 3" xfId="5085"/>
    <cellStyle name="Bad 3" xfId="5084"/>
    <cellStyle name="Balance" xfId="1147"/>
    <cellStyle name="Balance 2" xfId="1148"/>
    <cellStyle name="Balance 2 2" xfId="1149"/>
    <cellStyle name="Balance 2 2 2" xfId="5088"/>
    <cellStyle name="Balance 2 3" xfId="2922"/>
    <cellStyle name="Balance 2 3 2" xfId="6684"/>
    <cellStyle name="Balance 2 4" xfId="5087"/>
    <cellStyle name="Balance 3" xfId="1150"/>
    <cellStyle name="Balance 3 2" xfId="1151"/>
    <cellStyle name="Balance 3 2 2" xfId="5090"/>
    <cellStyle name="Balance 3 3" xfId="5089"/>
    <cellStyle name="Balance 4" xfId="1152"/>
    <cellStyle name="Balance 4 2" xfId="2923"/>
    <cellStyle name="Balance 4 2 2" xfId="6685"/>
    <cellStyle name="Balance 4 3" xfId="5091"/>
    <cellStyle name="Balance 5" xfId="2924"/>
    <cellStyle name="Balance 5 2" xfId="6686"/>
    <cellStyle name="Balance 6" xfId="5086"/>
    <cellStyle name="Balance_4П" xfId="2925"/>
    <cellStyle name="BalanceBold" xfId="1153"/>
    <cellStyle name="BalanceBold 2" xfId="1154"/>
    <cellStyle name="BalanceBold 2 2" xfId="2926"/>
    <cellStyle name="BalanceBold 2 2 2" xfId="6687"/>
    <cellStyle name="BalanceBold 2 3" xfId="5093"/>
    <cellStyle name="BalanceBold 3" xfId="5092"/>
    <cellStyle name="BalanceBold_4П" xfId="2927"/>
    <cellStyle name="Body" xfId="2928"/>
    <cellStyle name="Body 2" xfId="6688"/>
    <cellStyle name="C01_Page_head" xfId="2929"/>
    <cellStyle name="C03_Col head general" xfId="2930"/>
    <cellStyle name="C04_Note col head" xfId="2931"/>
    <cellStyle name="C06_Previous yr col head" xfId="2932"/>
    <cellStyle name="C08_Table text" xfId="2933"/>
    <cellStyle name="C11_Note head" xfId="2934"/>
    <cellStyle name="C14_Current year figs" xfId="2935"/>
    <cellStyle name="C14b_Current Year Figs 3 dec" xfId="2936"/>
    <cellStyle name="C15_Previous year figs" xfId="2937"/>
    <cellStyle name="Calc Currency (0)" xfId="1155"/>
    <cellStyle name="Calc Currency (0) 2" xfId="1156"/>
    <cellStyle name="Calc Currency (0) 3" xfId="5094"/>
    <cellStyle name="Calc Currency (0)_4П" xfId="2938"/>
    <cellStyle name="Calc Currency (2)" xfId="1157"/>
    <cellStyle name="Calc Currency (2) 2" xfId="1158"/>
    <cellStyle name="Calc Currency (2) 2 2" xfId="2939"/>
    <cellStyle name="Calc Currency (2) 2 3" xfId="2940"/>
    <cellStyle name="Calc Currency (2)_4П" xfId="2941"/>
    <cellStyle name="Calc Percent (0)" xfId="1159"/>
    <cellStyle name="Calc Percent (0) 2" xfId="1160"/>
    <cellStyle name="Calc Percent (0) 2 2" xfId="2942"/>
    <cellStyle name="Calc Percent (1)" xfId="1161"/>
    <cellStyle name="Calc Percent (1) 2" xfId="1162"/>
    <cellStyle name="Calc Percent (1) 2 2" xfId="2943"/>
    <cellStyle name="Calc Percent (2)" xfId="1163"/>
    <cellStyle name="Calc Percent (2) 2" xfId="1164"/>
    <cellStyle name="Calc Percent (2) 2 2" xfId="2944"/>
    <cellStyle name="Calc Units (0)" xfId="1165"/>
    <cellStyle name="Calc Units (0) 2" xfId="1166"/>
    <cellStyle name="Calc Units (0) 2 2" xfId="2945"/>
    <cellStyle name="Calc Units (0) 2 3" xfId="2946"/>
    <cellStyle name="Calc Units (0)_4П" xfId="2947"/>
    <cellStyle name="Calc Units (1)" xfId="1167"/>
    <cellStyle name="Calc Units (1) 2" xfId="1168"/>
    <cellStyle name="Calc Units (1) 2 2" xfId="2948"/>
    <cellStyle name="Calc Units (1) 2 3" xfId="2949"/>
    <cellStyle name="Calc Units (1)_4П" xfId="2950"/>
    <cellStyle name="Calc Units (2)" xfId="1169"/>
    <cellStyle name="Calc Units (2) 2" xfId="1170"/>
    <cellStyle name="Calc Units (2) 2 2" xfId="2951"/>
    <cellStyle name="Calc Units (2) 2 3" xfId="2952"/>
    <cellStyle name="Calc Units (2)_4П" xfId="2953"/>
    <cellStyle name="Calculation" xfId="1171"/>
    <cellStyle name="Calculation 2" xfId="1172"/>
    <cellStyle name="Calculation 2 2" xfId="2954"/>
    <cellStyle name="Calculation 2 2 2" xfId="6710"/>
    <cellStyle name="Calculation 2 3" xfId="5111"/>
    <cellStyle name="Calculation 3" xfId="5110"/>
    <cellStyle name="Centered Heading" xfId="2955"/>
    <cellStyle name="Centered Heading 2" xfId="6711"/>
    <cellStyle name="Check" xfId="1173"/>
    <cellStyle name="Check 2" xfId="2956"/>
    <cellStyle name="Check 3" xfId="7795"/>
    <cellStyle name="Check 4" xfId="7872"/>
    <cellStyle name="Check Cell" xfId="1174"/>
    <cellStyle name="Check Cell 2" xfId="1175"/>
    <cellStyle name="Check Cell 2 2" xfId="2957"/>
    <cellStyle name="Check Cell 2 2 2" xfId="6713"/>
    <cellStyle name="Check Cell 2 3" xfId="5114"/>
    <cellStyle name="Check Cell 3" xfId="5113"/>
    <cellStyle name="Column_Title" xfId="2958"/>
    <cellStyle name="ColumnHeading" xfId="1176"/>
    <cellStyle name="ColumnHeading 2" xfId="2959"/>
    <cellStyle name="ColumnHeading 2 2" xfId="6714"/>
    <cellStyle name="ColumnHeading 3" xfId="5115"/>
    <cellStyle name="ColumnHeading_4П" xfId="2960"/>
    <cellStyle name="Comma %" xfId="2961"/>
    <cellStyle name="Comma [0] 2" xfId="2962"/>
    <cellStyle name="Comma [0] 2 2" xfId="2963"/>
    <cellStyle name="Comma [0] 3" xfId="2964"/>
    <cellStyle name="Comma [0]_#6 Temps &amp; Contractors" xfId="1177"/>
    <cellStyle name="Comma [00]" xfId="1178"/>
    <cellStyle name="Comma [00] 2" xfId="1179"/>
    <cellStyle name="Comma [00] 2 2" xfId="2965"/>
    <cellStyle name="Comma [00] 2 3" xfId="2966"/>
    <cellStyle name="Comma [000]" xfId="2967"/>
    <cellStyle name="Comma 0.0" xfId="2968"/>
    <cellStyle name="Comma 0.0%" xfId="2969"/>
    <cellStyle name="Comma 0.00" xfId="2970"/>
    <cellStyle name="Comma 0.00%" xfId="2971"/>
    <cellStyle name="Comma 0.000" xfId="2972"/>
    <cellStyle name="Comma 0.000%" xfId="2973"/>
    <cellStyle name="Comma 10" xfId="2974"/>
    <cellStyle name="Comma 11" xfId="2975"/>
    <cellStyle name="Comma 2" xfId="1180"/>
    <cellStyle name="Comma 2 2" xfId="2976"/>
    <cellStyle name="Comma 2 3" xfId="2977"/>
    <cellStyle name="Comma 2 6" xfId="1181"/>
    <cellStyle name="Comma 2 6 2" xfId="7796"/>
    <cellStyle name="Comma 2 6 3" xfId="7873"/>
    <cellStyle name="Comma 3" xfId="2978"/>
    <cellStyle name="Comma 3 2" xfId="2979"/>
    <cellStyle name="Comma 3 3" xfId="2980"/>
    <cellStyle name="Comma 4" xfId="2981"/>
    <cellStyle name="Comma 4 2" xfId="2982"/>
    <cellStyle name="Comma 4 2 2" xfId="2983"/>
    <cellStyle name="Comma 4 2 3" xfId="2984"/>
    <cellStyle name="Comma 5" xfId="2985"/>
    <cellStyle name="Comma 6" xfId="2986"/>
    <cellStyle name="Comma 7" xfId="1182"/>
    <cellStyle name="Comma 7 2" xfId="2987"/>
    <cellStyle name="Comma 7 3" xfId="3923"/>
    <cellStyle name="Comma 7 3 2" xfId="7869"/>
    <cellStyle name="Comma 7 3 3" xfId="7962"/>
    <cellStyle name="Comma 7 4" xfId="7797"/>
    <cellStyle name="Comma 7 5" xfId="7874"/>
    <cellStyle name="Comma 8" xfId="2988"/>
    <cellStyle name="Comma 9" xfId="2989"/>
    <cellStyle name="Comma_#6 Temps &amp; Contractors" xfId="1183"/>
    <cellStyle name="Comma0" xfId="1184"/>
    <cellStyle name="Company Name" xfId="2990"/>
    <cellStyle name="Company Name 2" xfId="6744"/>
    <cellStyle name="Copied" xfId="2991"/>
    <cellStyle name="Copied 2" xfId="6745"/>
    <cellStyle name="CR Comma" xfId="2992"/>
    <cellStyle name="CR Currency" xfId="2993"/>
    <cellStyle name="Credit" xfId="2994"/>
    <cellStyle name="Credit subtotal" xfId="2995"/>
    <cellStyle name="Credit Total" xfId="2996"/>
    <cellStyle name="CS" xfId="1185"/>
    <cellStyle name="Currency %" xfId="2997"/>
    <cellStyle name="Currency [0]" xfId="1186"/>
    <cellStyle name="Currency [0] 2" xfId="2998"/>
    <cellStyle name="Currency [00]" xfId="1187"/>
    <cellStyle name="Currency [00] 2" xfId="1188"/>
    <cellStyle name="Currency [00] 2 2" xfId="2999"/>
    <cellStyle name="Currency [00] 2 3" xfId="3000"/>
    <cellStyle name="Currency 0.0" xfId="3001"/>
    <cellStyle name="Currency 0.0%" xfId="3002"/>
    <cellStyle name="Currency 0.00" xfId="3003"/>
    <cellStyle name="Currency 0.00%" xfId="3004"/>
    <cellStyle name="Currency 0.000" xfId="3005"/>
    <cellStyle name="Currency 0.000%" xfId="3006"/>
    <cellStyle name="Currency 2" xfId="3007"/>
    <cellStyle name="Currency 3" xfId="3008"/>
    <cellStyle name="Currency 4" xfId="3009"/>
    <cellStyle name="Currency RU" xfId="3010"/>
    <cellStyle name="Currency_#6 Temps &amp; Contractors" xfId="1189"/>
    <cellStyle name="Currency0" xfId="1190"/>
    <cellStyle name="Data" xfId="1191"/>
    <cellStyle name="Data 2" xfId="1192"/>
    <cellStyle name="Data 2 2" xfId="1193"/>
    <cellStyle name="Data 2 2 2" xfId="5131"/>
    <cellStyle name="Data 2 3" xfId="3011"/>
    <cellStyle name="Data 2 3 2" xfId="6765"/>
    <cellStyle name="Data 2 4" xfId="5130"/>
    <cellStyle name="Data 3" xfId="1194"/>
    <cellStyle name="Data 3 2" xfId="1195"/>
    <cellStyle name="Data 3 2 2" xfId="5133"/>
    <cellStyle name="Data 3 3" xfId="5132"/>
    <cellStyle name="Data 4" xfId="1196"/>
    <cellStyle name="Data 4 2" xfId="3012"/>
    <cellStyle name="Data 4 2 2" xfId="6766"/>
    <cellStyle name="Data 4 3" xfId="5134"/>
    <cellStyle name="Data 5" xfId="3013"/>
    <cellStyle name="Data 5 2" xfId="6767"/>
    <cellStyle name="Data 6" xfId="5129"/>
    <cellStyle name="Data_4П" xfId="3014"/>
    <cellStyle name="DataBold" xfId="1197"/>
    <cellStyle name="DataBold 2" xfId="1198"/>
    <cellStyle name="DataBold 2 2" xfId="3015"/>
    <cellStyle name="DataBold 2 2 2" xfId="6768"/>
    <cellStyle name="DataBold 2 3" xfId="5136"/>
    <cellStyle name="DataBold 3" xfId="5135"/>
    <cellStyle name="DataBold_4П" xfId="3016"/>
    <cellStyle name="Date" xfId="1199"/>
    <cellStyle name="Date 2" xfId="3017"/>
    <cellStyle name="Date 3" xfId="5137"/>
    <cellStyle name="Date Short" xfId="1200"/>
    <cellStyle name="Date without year" xfId="1201"/>
    <cellStyle name="Date without year 2" xfId="3018"/>
    <cellStyle name="Date without year 3" xfId="5139"/>
    <cellStyle name="Date_4П" xfId="3019"/>
    <cellStyle name="Debit" xfId="1202"/>
    <cellStyle name="Debit subtotal" xfId="3020"/>
    <cellStyle name="Debit Total" xfId="3021"/>
    <cellStyle name="DELTA" xfId="1203"/>
    <cellStyle name="DELTA 2" xfId="3022"/>
    <cellStyle name="DELTA 3" xfId="3023"/>
    <cellStyle name="Dezimal [0]_Closing FX Kurse" xfId="3024"/>
    <cellStyle name="Dezimal_Closing FX Kurse" xfId="3025"/>
    <cellStyle name="E&amp;Y House" xfId="1204"/>
    <cellStyle name="E&amp;Y House 2" xfId="3026"/>
    <cellStyle name="E&amp;Y House 2 2" xfId="6777"/>
    <cellStyle name="E&amp;Y House 3" xfId="5142"/>
    <cellStyle name="Emphasis 1" xfId="1205"/>
    <cellStyle name="Emphasis 1 2" xfId="3027"/>
    <cellStyle name="Emphasis 1 2 2" xfId="6778"/>
    <cellStyle name="Emphasis 1 3" xfId="5143"/>
    <cellStyle name="Emphasis 2" xfId="1206"/>
    <cellStyle name="Emphasis 2 2" xfId="3028"/>
    <cellStyle name="Emphasis 2 2 2" xfId="6779"/>
    <cellStyle name="Emphasis 2 3" xfId="5144"/>
    <cellStyle name="Emphasis 3" xfId="1207"/>
    <cellStyle name="Emphasis 3 2" xfId="3029"/>
    <cellStyle name="Emphasis 3 2 2" xfId="6780"/>
    <cellStyle name="Emphasis 3 3" xfId="5145"/>
    <cellStyle name="Enter Currency (0)" xfId="1208"/>
    <cellStyle name="Enter Currency (0) 2" xfId="1209"/>
    <cellStyle name="Enter Currency (0) 2 2" xfId="3030"/>
    <cellStyle name="Enter Currency (0) 2 3" xfId="3031"/>
    <cellStyle name="Enter Currency (0)_4П" xfId="3032"/>
    <cellStyle name="Enter Currency (2)" xfId="1210"/>
    <cellStyle name="Enter Currency (2) 2" xfId="1211"/>
    <cellStyle name="Enter Currency (2) 2 2" xfId="3033"/>
    <cellStyle name="Enter Currency (2) 2 3" xfId="3034"/>
    <cellStyle name="Enter Currency (2)_4П" xfId="3035"/>
    <cellStyle name="Enter Units (0)" xfId="1212"/>
    <cellStyle name="Enter Units (0) 2" xfId="1213"/>
    <cellStyle name="Enter Units (0) 2 2" xfId="3036"/>
    <cellStyle name="Enter Units (0) 2 3" xfId="3037"/>
    <cellStyle name="Enter Units (0)_4П" xfId="3038"/>
    <cellStyle name="Enter Units (1)" xfId="1214"/>
    <cellStyle name="Enter Units (1) 2" xfId="1215"/>
    <cellStyle name="Enter Units (1) 2 2" xfId="3039"/>
    <cellStyle name="Enter Units (1) 2 3" xfId="3040"/>
    <cellStyle name="Enter Units (1)_4П" xfId="3041"/>
    <cellStyle name="Enter Units (2)" xfId="1216"/>
    <cellStyle name="Enter Units (2) 2" xfId="1217"/>
    <cellStyle name="Enter Units (2) 2 2" xfId="3042"/>
    <cellStyle name="Enter Units (2) 2 3" xfId="3043"/>
    <cellStyle name="Enter Units (2)_4П" xfId="3044"/>
    <cellStyle name="Entered" xfId="3045"/>
    <cellStyle name="Entered 2" xfId="6796"/>
    <cellStyle name="Euro" xfId="3046"/>
    <cellStyle name="Explanatory Text" xfId="1218"/>
    <cellStyle name="Explanatory Text 2" xfId="1219"/>
    <cellStyle name="Explanatory Text 2 2" xfId="5157"/>
    <cellStyle name="Explanatory Text 3" xfId="5156"/>
    <cellStyle name="EYInputPercent" xfId="1220"/>
    <cellStyle name="Fig" xfId="1221"/>
    <cellStyle name="Fixed" xfId="1222"/>
    <cellStyle name="Format Number Column" xfId="3047"/>
    <cellStyle name="From" xfId="1223"/>
    <cellStyle name="From 2" xfId="1224"/>
    <cellStyle name="From 2 2" xfId="3048"/>
    <cellStyle name="G03_Text" xfId="3049"/>
    <cellStyle name="general" xfId="3050"/>
    <cellStyle name="general 2" xfId="6800"/>
    <cellStyle name="Good" xfId="1225"/>
    <cellStyle name="Good 2" xfId="1226"/>
    <cellStyle name="Good 2 2" xfId="3051"/>
    <cellStyle name="Good 2 2 2" xfId="6801"/>
    <cellStyle name="Good 2 3" xfId="5164"/>
    <cellStyle name="Good 3" xfId="5163"/>
    <cellStyle name="Grey" xfId="1227"/>
    <cellStyle name="Grey 2" xfId="3052"/>
    <cellStyle name="Grey 2 2" xfId="6802"/>
    <cellStyle name="Header1" xfId="1228"/>
    <cellStyle name="Header1 2" xfId="3053"/>
    <cellStyle name="Header1 2 2" xfId="6803"/>
    <cellStyle name="Header1 3" xfId="5166"/>
    <cellStyle name="Header1_4П" xfId="3054"/>
    <cellStyle name="Header2" xfId="1229"/>
    <cellStyle name="Header2 2" xfId="3055"/>
    <cellStyle name="Header2 2 2" xfId="6804"/>
    <cellStyle name="Header2 3" xfId="5167"/>
    <cellStyle name="Header2_4П" xfId="3056"/>
    <cellStyle name="Heading" xfId="1230"/>
    <cellStyle name="Heading 1" xfId="1231"/>
    <cellStyle name="Heading 1 2" xfId="1232"/>
    <cellStyle name="Heading 1 2 2" xfId="5170"/>
    <cellStyle name="Heading 1 3" xfId="5169"/>
    <cellStyle name="Heading 2" xfId="1233"/>
    <cellStyle name="Heading 2 2" xfId="1234"/>
    <cellStyle name="Heading 2 2 2" xfId="5172"/>
    <cellStyle name="Heading 2 3" xfId="5171"/>
    <cellStyle name="Heading 3" xfId="1235"/>
    <cellStyle name="Heading 3 2" xfId="1236"/>
    <cellStyle name="Heading 3 2 2" xfId="5174"/>
    <cellStyle name="Heading 3 3" xfId="5173"/>
    <cellStyle name="Heading 4" xfId="1237"/>
    <cellStyle name="Heading 4 2" xfId="1238"/>
    <cellStyle name="Heading 4 2 2" xfId="5176"/>
    <cellStyle name="Heading 4 3" xfId="5175"/>
    <cellStyle name="Heading 5" xfId="3057"/>
    <cellStyle name="Heading 6" xfId="3058"/>
    <cellStyle name="Heading No Underline" xfId="3059"/>
    <cellStyle name="Heading No Underline 2" xfId="6807"/>
    <cellStyle name="Heading With Underline" xfId="3060"/>
    <cellStyle name="Heading With Underline 2" xfId="6808"/>
    <cellStyle name="Heading_5690 Ceiling test for client KZ (1)" xfId="3061"/>
    <cellStyle name="Hyperlink" xfId="1239"/>
    <cellStyle name="Hyperlink 2" xfId="1240"/>
    <cellStyle name="Hyperlink 2 2" xfId="5178"/>
    <cellStyle name="Hyperlink 3" xfId="5177"/>
    <cellStyle name="Hyperlink_RESULTS" xfId="1241"/>
    <cellStyle name="Iau?iue_?anoiau" xfId="1242"/>
    <cellStyle name="Îáû÷íûé" xfId="3062"/>
    <cellStyle name="Ïðîöåíòíûé" xfId="3063"/>
    <cellStyle name="Input" xfId="1243"/>
    <cellStyle name="Input [yellow]" xfId="1244"/>
    <cellStyle name="Input [yellow] 2" xfId="3064"/>
    <cellStyle name="Input [yellow] 2 2" xfId="6812"/>
    <cellStyle name="Input 2" xfId="3065"/>
    <cellStyle name="Input 3" xfId="3066"/>
    <cellStyle name="Input 3 2" xfId="6814"/>
    <cellStyle name="Input 4" xfId="3067"/>
    <cellStyle name="Input 4 2" xfId="6815"/>
    <cellStyle name="Input 5" xfId="3068"/>
    <cellStyle name="Input 5 2" xfId="6816"/>
    <cellStyle name="Input 6" xfId="3069"/>
    <cellStyle name="Input 6 2" xfId="6817"/>
    <cellStyle name="Input 7" xfId="3070"/>
    <cellStyle name="Input 7 2" xfId="6818"/>
    <cellStyle name="Input 8" xfId="3071"/>
    <cellStyle name="Input 8 2" xfId="6819"/>
    <cellStyle name="Input 9" xfId="3072"/>
    <cellStyle name="Input 9 2" xfId="6820"/>
    <cellStyle name="Input Box" xfId="3073"/>
    <cellStyle name="Input Box 2" xfId="6821"/>
    <cellStyle name="Input_06.10" xfId="1245"/>
    <cellStyle name="Inputnumbaccid" xfId="3074"/>
    <cellStyle name="Inpyear" xfId="3075"/>
    <cellStyle name="International" xfId="3076"/>
    <cellStyle name="International1" xfId="3077"/>
    <cellStyle name="Ioe?uaaaoayny aeia?nnueea" xfId="1246"/>
    <cellStyle name="Ioe?uaaaoayny aeia?nnueea 2" xfId="3078"/>
    <cellStyle name="Ioe?uaaaoayny aeia?nnueea 2 2" xfId="6826"/>
    <cellStyle name="Ioe?uaaaoayny aeia?nnueea 3" xfId="5182"/>
    <cellStyle name="ISO" xfId="1247"/>
    <cellStyle name="ISO 2" xfId="3079"/>
    <cellStyle name="ISO 2 2" xfId="6827"/>
    <cellStyle name="ISO 3" xfId="5183"/>
    <cellStyle name="Komma [0]_laroux" xfId="1248"/>
    <cellStyle name="Komma_laroux" xfId="1249"/>
    <cellStyle name="KOP" xfId="1250"/>
    <cellStyle name="KOP 2" xfId="1251"/>
    <cellStyle name="KOP 2 2" xfId="3080"/>
    <cellStyle name="KOP 2 2 2" xfId="6828"/>
    <cellStyle name="KOP 2 3" xfId="3081"/>
    <cellStyle name="KOP 2 3 2" xfId="6829"/>
    <cellStyle name="KOP 2 4" xfId="5187"/>
    <cellStyle name="KOP 2_4П" xfId="3082"/>
    <cellStyle name="KOP 3" xfId="3083"/>
    <cellStyle name="KOP 3 2" xfId="6830"/>
    <cellStyle name="KOP 4" xfId="5186"/>
    <cellStyle name="KOP 5" xfId="7576"/>
    <cellStyle name="KOP2" xfId="1252"/>
    <cellStyle name="KOP2 2" xfId="1253"/>
    <cellStyle name="KOP2 2 2" xfId="3084"/>
    <cellStyle name="KOP2 2 2 2" xfId="6831"/>
    <cellStyle name="KOP2 2 3" xfId="3085"/>
    <cellStyle name="KOP2 2 3 2" xfId="6832"/>
    <cellStyle name="KOP2 2 4" xfId="5189"/>
    <cellStyle name="KOP2 2_4П" xfId="3086"/>
    <cellStyle name="KOP2 3" xfId="3087"/>
    <cellStyle name="KOP2 3 2" xfId="6833"/>
    <cellStyle name="KOP2 4" xfId="5188"/>
    <cellStyle name="KOP2 5" xfId="7577"/>
    <cellStyle name="KOPP" xfId="1254"/>
    <cellStyle name="KOPP 2" xfId="1255"/>
    <cellStyle name="KOPP 2 2" xfId="3088"/>
    <cellStyle name="KOPP 2 2 2" xfId="6834"/>
    <cellStyle name="KOPP 2 3" xfId="3089"/>
    <cellStyle name="KOPP 2 3 2" xfId="6835"/>
    <cellStyle name="KOPP 2 4" xfId="5191"/>
    <cellStyle name="KOPP 2_4П" xfId="3090"/>
    <cellStyle name="KOPP 3" xfId="3091"/>
    <cellStyle name="KOPP 3 2" xfId="6836"/>
    <cellStyle name="KOPP 4" xfId="5190"/>
    <cellStyle name="KOPP 5" xfId="7578"/>
    <cellStyle name="KPMG Heading 1" xfId="3092"/>
    <cellStyle name="KPMG Heading 2" xfId="3093"/>
    <cellStyle name="KPMG Heading 3" xfId="3094"/>
    <cellStyle name="KPMG Heading 4" xfId="3095"/>
    <cellStyle name="KPMG Normal" xfId="3096"/>
    <cellStyle name="KPMG Normal 2" xfId="6841"/>
    <cellStyle name="KPMG Normal Text" xfId="3097"/>
    <cellStyle name="KPMG Normal Text 2" xfId="6842"/>
    <cellStyle name="KPMG Normal_Cash_flow_consol_05.04" xfId="3098"/>
    <cellStyle name="Link Currency (0)" xfId="1256"/>
    <cellStyle name="Link Currency (0) 2" xfId="1257"/>
    <cellStyle name="Link Currency (0) 2 2" xfId="3099"/>
    <cellStyle name="Link Currency (0) 2 3" xfId="3100"/>
    <cellStyle name="Link Currency (0)_4П" xfId="3101"/>
    <cellStyle name="Link Currency (2)" xfId="1258"/>
    <cellStyle name="Link Currency (2) 2" xfId="1259"/>
    <cellStyle name="Link Currency (2) 2 2" xfId="3102"/>
    <cellStyle name="Link Currency (2) 2 3" xfId="3103"/>
    <cellStyle name="Link Currency (2)_4П" xfId="3104"/>
    <cellStyle name="Link Units (0)" xfId="1260"/>
    <cellStyle name="Link Units (0) 2" xfId="1261"/>
    <cellStyle name="Link Units (0) 2 2" xfId="3105"/>
    <cellStyle name="Link Units (0) 2 3" xfId="3106"/>
    <cellStyle name="Link Units (0)_4П" xfId="3107"/>
    <cellStyle name="Link Units (1)" xfId="1262"/>
    <cellStyle name="Link Units (1) 2" xfId="1263"/>
    <cellStyle name="Link Units (1) 2 2" xfId="3108"/>
    <cellStyle name="Link Units (1) 2 3" xfId="3109"/>
    <cellStyle name="Link Units (1)_4П" xfId="3110"/>
    <cellStyle name="Link Units (2)" xfId="1264"/>
    <cellStyle name="Link Units (2) 2" xfId="1265"/>
    <cellStyle name="Link Units (2) 2 2" xfId="3111"/>
    <cellStyle name="Link Units (2) 2 3" xfId="3112"/>
    <cellStyle name="Link Units (2)_4П" xfId="3113"/>
    <cellStyle name="Linked Cell" xfId="1266"/>
    <cellStyle name="Linked Cell 2" xfId="1267"/>
    <cellStyle name="Linked Cell 2 2" xfId="5203"/>
    <cellStyle name="Linked Cell 3" xfId="5202"/>
    <cellStyle name="maincontent" xfId="1268"/>
    <cellStyle name="maincontent 2" xfId="3114"/>
    <cellStyle name="maincontent 2 2" xfId="6858"/>
    <cellStyle name="maincontent 3" xfId="5204"/>
    <cellStyle name="Millares [0]_FINAL-10" xfId="3115"/>
    <cellStyle name="Millares_FINAL-10" xfId="3116"/>
    <cellStyle name="Milliers [0]_B.S.96" xfId="3117"/>
    <cellStyle name="Milliers_B.S.96" xfId="3118"/>
    <cellStyle name="Mon?taire [0]_couts operatoires totaux" xfId="3119"/>
    <cellStyle name="Moneda [0]_FINAL-10" xfId="3120"/>
    <cellStyle name="Moneda_FINAL-10" xfId="3121"/>
    <cellStyle name="Monétaire [0]_couts operatoires totaux" xfId="1269"/>
    <cellStyle name="Monétaire_EDYAN" xfId="3122"/>
    <cellStyle name="Monйtaire [0]_B.S.96" xfId="3123"/>
    <cellStyle name="Monйtaire_B.S.96" xfId="3124"/>
    <cellStyle name="Nameenter" xfId="3125"/>
    <cellStyle name="Nameenter 2" xfId="6868"/>
    <cellStyle name="Neutral" xfId="1270"/>
    <cellStyle name="Neutral 2" xfId="1271"/>
    <cellStyle name="Neutral 2 2" xfId="3126"/>
    <cellStyle name="Neutral 2 2 2" xfId="6869"/>
    <cellStyle name="Neutral 2 3" xfId="5207"/>
    <cellStyle name="Neutral 3" xfId="5206"/>
    <cellStyle name="Norma11l" xfId="3127"/>
    <cellStyle name="Norma11l 2" xfId="6870"/>
    <cellStyle name="Normal - Style1" xfId="1272"/>
    <cellStyle name="Normal - Style1 2" xfId="3128"/>
    <cellStyle name="Normal 10" xfId="3129"/>
    <cellStyle name="Normal 10 2" xfId="3130"/>
    <cellStyle name="Normal 10 2 2" xfId="6873"/>
    <cellStyle name="Normal 10 3" xfId="6872"/>
    <cellStyle name="Normal 11" xfId="3131"/>
    <cellStyle name="Normal 11 2" xfId="3132"/>
    <cellStyle name="Normal 11 2 2" xfId="3133"/>
    <cellStyle name="Normal 11 2 2 2" xfId="6876"/>
    <cellStyle name="Normal 11 2 3" xfId="6875"/>
    <cellStyle name="Normal 11 3" xfId="6874"/>
    <cellStyle name="Normal 12" xfId="3134"/>
    <cellStyle name="Normal 12 2" xfId="3135"/>
    <cellStyle name="Normal 12 2 2" xfId="3136"/>
    <cellStyle name="Normal 12 2 2 2" xfId="6879"/>
    <cellStyle name="Normal 12 2 3" xfId="6878"/>
    <cellStyle name="Normal 12 3" xfId="6877"/>
    <cellStyle name="Normal 13" xfId="3137"/>
    <cellStyle name="Normal 13 2" xfId="6880"/>
    <cellStyle name="Normal 14" xfId="3138"/>
    <cellStyle name="Normal 14 2" xfId="6881"/>
    <cellStyle name="Normal 15" xfId="3139"/>
    <cellStyle name="Normal 15 2" xfId="6882"/>
    <cellStyle name="Normal 2" xfId="1273"/>
    <cellStyle name="Normal 2 2" xfId="1274"/>
    <cellStyle name="Normal 2 2 2" xfId="3140"/>
    <cellStyle name="Normal 2 2 2 2" xfId="6883"/>
    <cellStyle name="Normal 2 2 3" xfId="5210"/>
    <cellStyle name="Normal 2 3" xfId="3141"/>
    <cellStyle name="Normal 2 3 2" xfId="3142"/>
    <cellStyle name="Normal 2 3 2 2" xfId="6885"/>
    <cellStyle name="Normal 2 3 3" xfId="6884"/>
    <cellStyle name="Normal 2 4" xfId="3143"/>
    <cellStyle name="Normal 2 4 2" xfId="6886"/>
    <cellStyle name="Normal 2 5" xfId="1275"/>
    <cellStyle name="Normal 2 5 2" xfId="3144"/>
    <cellStyle name="Normal 2 5 2 2" xfId="6887"/>
    <cellStyle name="Normal 2 5 3" xfId="5211"/>
    <cellStyle name="Normal 2 5_4П" xfId="3145"/>
    <cellStyle name="Normal 2 6" xfId="5209"/>
    <cellStyle name="Normal 3" xfId="1276"/>
    <cellStyle name="Normal 3 10" xfId="5212"/>
    <cellStyle name="Normal 3 2" xfId="3146"/>
    <cellStyle name="Normal 3 2 2" xfId="3147"/>
    <cellStyle name="Normal 3 2 2 2" xfId="3148"/>
    <cellStyle name="Normal 3 2 2 2 2" xfId="6890"/>
    <cellStyle name="Normal 3 2 2 3" xfId="3149"/>
    <cellStyle name="Normal 3 2 2 3 2" xfId="6891"/>
    <cellStyle name="Normal 3 2 2 4" xfId="6889"/>
    <cellStyle name="Normal 3 2 3" xfId="3150"/>
    <cellStyle name="Normal 3 2 3 2" xfId="3151"/>
    <cellStyle name="Normal 3 2 3 2 2" xfId="6893"/>
    <cellStyle name="Normal 3 2 3 3" xfId="3152"/>
    <cellStyle name="Normal 3 2 3 3 2" xfId="6894"/>
    <cellStyle name="Normal 3 2 3 4" xfId="6892"/>
    <cellStyle name="Normal 3 2 4" xfId="6888"/>
    <cellStyle name="Normal 3 2_4П" xfId="3153"/>
    <cellStyle name="Normal 3 3" xfId="3154"/>
    <cellStyle name="Normal 3 3 2" xfId="3155"/>
    <cellStyle name="Normal 3 3 2 2" xfId="3156"/>
    <cellStyle name="Normal 3 3 2 2 2" xfId="6897"/>
    <cellStyle name="Normal 3 3 2 3" xfId="3157"/>
    <cellStyle name="Normal 3 3 2 3 2" xfId="6898"/>
    <cellStyle name="Normal 3 3 2 4" xfId="6896"/>
    <cellStyle name="Normal 3 3 3" xfId="3158"/>
    <cellStyle name="Normal 3 3 3 2" xfId="6899"/>
    <cellStyle name="Normal 3 3 4" xfId="3159"/>
    <cellStyle name="Normal 3 3 4 2" xfId="6900"/>
    <cellStyle name="Normal 3 3 5" xfId="6895"/>
    <cellStyle name="Normal 3 4" xfId="3160"/>
    <cellStyle name="Normal 3 4 2" xfId="3161"/>
    <cellStyle name="Normal 3 4 2 2" xfId="6902"/>
    <cellStyle name="Normal 3 4 3" xfId="3162"/>
    <cellStyle name="Normal 3 4 3 2" xfId="6903"/>
    <cellStyle name="Normal 3 4 4" xfId="6901"/>
    <cellStyle name="Normal 3 5" xfId="3163"/>
    <cellStyle name="Normal 3 5 2" xfId="6904"/>
    <cellStyle name="Normal 3 6" xfId="3164"/>
    <cellStyle name="Normal 3 6 2" xfId="6905"/>
    <cellStyle name="Normal 3 7" xfId="3165"/>
    <cellStyle name="Normal 3 7 2" xfId="6906"/>
    <cellStyle name="Normal 3 8" xfId="3166"/>
    <cellStyle name="Normal 3 8 2" xfId="6907"/>
    <cellStyle name="Normal 3 9" xfId="3167"/>
    <cellStyle name="Normal 3 9 2" xfId="6908"/>
    <cellStyle name="Normal 3_4П" xfId="3168"/>
    <cellStyle name="Normal 4" xfId="3169"/>
    <cellStyle name="Normal 4 2" xfId="3170"/>
    <cellStyle name="Normal 4 2 2" xfId="3171"/>
    <cellStyle name="Normal 4 2 2 2" xfId="3172"/>
    <cellStyle name="Normal 4 2 2 2 2" xfId="6912"/>
    <cellStyle name="Normal 4 2 2 3" xfId="3173"/>
    <cellStyle name="Normal 4 2 2 3 2" xfId="6913"/>
    <cellStyle name="Normal 4 2 2 4" xfId="6911"/>
    <cellStyle name="Normal 4 2 3" xfId="3174"/>
    <cellStyle name="Normal 4 2 3 2" xfId="6914"/>
    <cellStyle name="Normal 4 2 4" xfId="3175"/>
    <cellStyle name="Normal 4 2 4 2" xfId="6915"/>
    <cellStyle name="Normal 4 2 5" xfId="6910"/>
    <cellStyle name="Normal 4 3" xfId="3176"/>
    <cellStyle name="Normal 4 3 2" xfId="3177"/>
    <cellStyle name="Normal 4 3 2 2" xfId="6917"/>
    <cellStyle name="Normal 4 3 3" xfId="3178"/>
    <cellStyle name="Normal 4 3 3 2" xfId="6918"/>
    <cellStyle name="Normal 4 3 4" xfId="6916"/>
    <cellStyle name="Normal 4 4" xfId="3179"/>
    <cellStyle name="Normal 4 4 2" xfId="3180"/>
    <cellStyle name="Normal 4 4 2 2" xfId="6920"/>
    <cellStyle name="Normal 4 4 3" xfId="3181"/>
    <cellStyle name="Normal 4 4 3 2" xfId="6921"/>
    <cellStyle name="Normal 4 4 4" xfId="6919"/>
    <cellStyle name="Normal 4 5" xfId="6909"/>
    <cellStyle name="Normal 4_4П" xfId="3182"/>
    <cellStyle name="Normal 5" xfId="3183"/>
    <cellStyle name="Normal 5 2" xfId="3184"/>
    <cellStyle name="Normal 5 2 2" xfId="3185"/>
    <cellStyle name="Normal 5 2 2 2" xfId="6924"/>
    <cellStyle name="Normal 5 2 3" xfId="3186"/>
    <cellStyle name="Normal 5 2 3 2" xfId="6925"/>
    <cellStyle name="Normal 5 2 4" xfId="6923"/>
    <cellStyle name="Normal 5 3" xfId="3187"/>
    <cellStyle name="Normal 5 3 2" xfId="3188"/>
    <cellStyle name="Normal 5 3 2 2" xfId="6927"/>
    <cellStyle name="Normal 5 3 3" xfId="3189"/>
    <cellStyle name="Normal 5 3 3 2" xfId="6928"/>
    <cellStyle name="Normal 5 3 4" xfId="6926"/>
    <cellStyle name="Normal 5 4" xfId="6922"/>
    <cellStyle name="Normal 5_4П" xfId="3190"/>
    <cellStyle name="Normal 6" xfId="3191"/>
    <cellStyle name="Normal 6 2" xfId="3192"/>
    <cellStyle name="Normal 6 2 2" xfId="6930"/>
    <cellStyle name="Normal 6 3" xfId="6929"/>
    <cellStyle name="Normal 7" xfId="3193"/>
    <cellStyle name="Normal 7 2" xfId="3194"/>
    <cellStyle name="Normal 7 2 2" xfId="3195"/>
    <cellStyle name="Normal 7 2 2 2" xfId="6933"/>
    <cellStyle name="Normal 7 2 3" xfId="3196"/>
    <cellStyle name="Normal 7 2 3 2" xfId="6934"/>
    <cellStyle name="Normal 7 2 4" xfId="6932"/>
    <cellStyle name="Normal 7 3" xfId="6931"/>
    <cellStyle name="Normal 8" xfId="3197"/>
    <cellStyle name="Normal 8 2" xfId="3198"/>
    <cellStyle name="Normal 8 2 2" xfId="6936"/>
    <cellStyle name="Normal 8 3" xfId="6935"/>
    <cellStyle name="Normal 9" xfId="3199"/>
    <cellStyle name="Normal 9 2" xfId="3200"/>
    <cellStyle name="Normal 9 2 2" xfId="6938"/>
    <cellStyle name="Normal 9 3" xfId="6937"/>
    <cellStyle name="Normal_!Account code_fakt_mart 2004 - с изменением от 10.03.04г." xfId="1277"/>
    <cellStyle name="Normal1" xfId="1278"/>
    <cellStyle name="Normal1 2" xfId="1279"/>
    <cellStyle name="Normal1 2 2" xfId="3201"/>
    <cellStyle name="Normal1 2 2 2" xfId="6939"/>
    <cellStyle name="Normal1 2 3" xfId="3202"/>
    <cellStyle name="Normal1 2 3 2" xfId="6940"/>
    <cellStyle name="Normal1 2 4" xfId="5214"/>
    <cellStyle name="Normal1 2_4П" xfId="3203"/>
    <cellStyle name="Normal1 3" xfId="3204"/>
    <cellStyle name="Normal1 3 2" xfId="6941"/>
    <cellStyle name="Normal1 4" xfId="5213"/>
    <cellStyle name="Normal1 5" xfId="7579"/>
    <cellStyle name="normбlnм_laroux" xfId="1280"/>
    <cellStyle name="Note" xfId="1281"/>
    <cellStyle name="Note 2" xfId="1282"/>
    <cellStyle name="Note 2 2" xfId="1283"/>
    <cellStyle name="Note 2 2 2" xfId="5217"/>
    <cellStyle name="Note 2 3" xfId="3205"/>
    <cellStyle name="Note 2 3 2" xfId="6942"/>
    <cellStyle name="Note 2 4" xfId="5216"/>
    <cellStyle name="Note 3" xfId="3206"/>
    <cellStyle name="Note 3 2" xfId="6943"/>
    <cellStyle name="Note 4" xfId="5215"/>
    <cellStyle name="numbers" xfId="1284"/>
    <cellStyle name="numbers 2" xfId="3207"/>
    <cellStyle name="Ôèíàíñîâûé" xfId="3208"/>
    <cellStyle name="Ôèíàíñîâûé [0]" xfId="3209"/>
    <cellStyle name="Oeiainiaue [0]_?anoiau" xfId="1285"/>
    <cellStyle name="Oeiainiaue_?anoiau" xfId="1286"/>
    <cellStyle name="Ôèíàíñîâûé_Ëèñò1" xfId="3210"/>
    <cellStyle name="Oeiainiaue_NotesFA" xfId="3211"/>
    <cellStyle name="Option" xfId="1287"/>
    <cellStyle name="Option 2" xfId="3212"/>
    <cellStyle name="Option 2 2" xfId="6949"/>
    <cellStyle name="Option 3" xfId="5221"/>
    <cellStyle name="Option_4П" xfId="3213"/>
    <cellStyle name="Ouny?e [0]_?anoiau" xfId="1288"/>
    <cellStyle name="Ouny?e_?anoiau" xfId="1289"/>
    <cellStyle name="Output" xfId="1290"/>
    <cellStyle name="Output 2" xfId="1291"/>
    <cellStyle name="Output 2 2" xfId="3214"/>
    <cellStyle name="Output 2 2 2" xfId="6950"/>
    <cellStyle name="Output 2 3" xfId="5225"/>
    <cellStyle name="Output 3" xfId="5224"/>
    <cellStyle name="p/n" xfId="1292"/>
    <cellStyle name="p/n 2" xfId="3215"/>
    <cellStyle name="p/n 2 2" xfId="6951"/>
    <cellStyle name="p/n 3" xfId="5226"/>
    <cellStyle name="Paaotsikko" xfId="1293"/>
    <cellStyle name="Paaotsikko 2" xfId="3216"/>
    <cellStyle name="Paaotsikko 2 2" xfId="6952"/>
    <cellStyle name="Paaotsikko 3" xfId="5227"/>
    <cellStyle name="paint" xfId="1294"/>
    <cellStyle name="paint 2" xfId="3217"/>
    <cellStyle name="paint 2 2" xfId="6953"/>
    <cellStyle name="paint 3" xfId="5228"/>
    <cellStyle name="paint_4П" xfId="3218"/>
    <cellStyle name="Percent %" xfId="3219"/>
    <cellStyle name="Percent % Long Underline" xfId="3220"/>
    <cellStyle name="Percent %_Worksheet in  US Financial Statements Ref. Workbook - Single Co" xfId="3221"/>
    <cellStyle name="Percent (0)" xfId="1295"/>
    <cellStyle name="Percent (0) 2" xfId="3222"/>
    <cellStyle name="Percent [0]" xfId="1296"/>
    <cellStyle name="Percent [0] 2" xfId="1297"/>
    <cellStyle name="Percent [0] 2 2" xfId="3223"/>
    <cellStyle name="Percent [00]" xfId="1298"/>
    <cellStyle name="Percent [00] 2" xfId="1299"/>
    <cellStyle name="Percent [00] 2 2" xfId="3224"/>
    <cellStyle name="Percent [2]" xfId="1300"/>
    <cellStyle name="Percent [2] 2" xfId="3225"/>
    <cellStyle name="Percent 0%" xfId="3226"/>
    <cellStyle name="Percent 0.0%" xfId="3227"/>
    <cellStyle name="Percent 0.0% Long Underline" xfId="3228"/>
    <cellStyle name="Percent 0.00%" xfId="3229"/>
    <cellStyle name="Percent 0.00% Long Underline" xfId="3230"/>
    <cellStyle name="Percent 0.00%_5690 Ceiling test for client KZ (1)" xfId="3231"/>
    <cellStyle name="Percent 0.000%" xfId="3232"/>
    <cellStyle name="Percent 0.000% Long Underline" xfId="3233"/>
    <cellStyle name="Percent 10" xfId="3234"/>
    <cellStyle name="Percent 2" xfId="1301"/>
    <cellStyle name="Percent 2 2" xfId="3235"/>
    <cellStyle name="Percent 2 3" xfId="3236"/>
    <cellStyle name="Percent 2 4" xfId="3237"/>
    <cellStyle name="Percent 3" xfId="3238"/>
    <cellStyle name="Percent 3 2" xfId="3239"/>
    <cellStyle name="Percent 4" xfId="3240"/>
    <cellStyle name="Percent 5" xfId="3241"/>
    <cellStyle name="Percent 6" xfId="3242"/>
    <cellStyle name="Percent 7" xfId="3243"/>
    <cellStyle name="Percent 8" xfId="3244"/>
    <cellStyle name="Percent 9" xfId="3245"/>
    <cellStyle name="Percent_#6 Temps &amp; Contractors" xfId="1302"/>
    <cellStyle name="Piug" xfId="3246"/>
    <cellStyle name="piw#" xfId="1303"/>
    <cellStyle name="piw# 2" xfId="1304"/>
    <cellStyle name="piw# 2 2" xfId="3247"/>
    <cellStyle name="piw#_4П" xfId="3248"/>
    <cellStyle name="piw%" xfId="1305"/>
    <cellStyle name="piw% 2" xfId="1306"/>
    <cellStyle name="piw% 2 2" xfId="3249"/>
    <cellStyle name="piw%_4П" xfId="3250"/>
    <cellStyle name="Plug" xfId="3251"/>
    <cellStyle name="Pourcentage_Profit &amp; Loss" xfId="3252"/>
    <cellStyle name="PrePop Currency (0)" xfId="1307"/>
    <cellStyle name="PrePop Currency (0) 2" xfId="1308"/>
    <cellStyle name="PrePop Currency (0) 2 2" xfId="3253"/>
    <cellStyle name="PrePop Currency (0) 2 3" xfId="3254"/>
    <cellStyle name="PrePop Currency (0)_4П" xfId="3255"/>
    <cellStyle name="PrePop Currency (2)" xfId="1309"/>
    <cellStyle name="PrePop Currency (2) 2" xfId="1310"/>
    <cellStyle name="PrePop Currency (2) 2 2" xfId="3256"/>
    <cellStyle name="PrePop Currency (2) 2 3" xfId="3257"/>
    <cellStyle name="PrePop Currency (2)_4П" xfId="3258"/>
    <cellStyle name="PrePop Units (0)" xfId="1311"/>
    <cellStyle name="PrePop Units (0) 2" xfId="1312"/>
    <cellStyle name="PrePop Units (0) 2 2" xfId="3259"/>
    <cellStyle name="PrePop Units (0) 2 3" xfId="3260"/>
    <cellStyle name="PrePop Units (0)_4П" xfId="3261"/>
    <cellStyle name="PrePop Units (1)" xfId="1313"/>
    <cellStyle name="PrePop Units (1) 2" xfId="1314"/>
    <cellStyle name="PrePop Units (1) 2 2" xfId="3262"/>
    <cellStyle name="PrePop Units (1) 2 3" xfId="3263"/>
    <cellStyle name="PrePop Units (1)_4П" xfId="3264"/>
    <cellStyle name="PrePop Units (2)" xfId="1315"/>
    <cellStyle name="PrePop Units (2) 2" xfId="1316"/>
    <cellStyle name="PrePop Units (2) 2 2" xfId="3265"/>
    <cellStyle name="PrePop Units (2) 2 3" xfId="3266"/>
    <cellStyle name="PrePop Units (2)_4П" xfId="3267"/>
    <cellStyle name="Price" xfId="1317"/>
    <cellStyle name="prochrek" xfId="3268"/>
    <cellStyle name="Pддotsikko" xfId="1318"/>
    <cellStyle name="Pддotsikko 2" xfId="3269"/>
    <cellStyle name="Pддotsikko 2 2" xfId="7004"/>
    <cellStyle name="Pддotsikko 3" xfId="5252"/>
    <cellStyle name="REGEL" xfId="1319"/>
    <cellStyle name="REGEL 2" xfId="3270"/>
    <cellStyle name="REGEL 2 2" xfId="7005"/>
    <cellStyle name="REGEL 3" xfId="5253"/>
    <cellStyle name="RevList" xfId="3271"/>
    <cellStyle name="Rubles" xfId="1320"/>
    <cellStyle name="Rubles 2" xfId="3272"/>
    <cellStyle name="S%" xfId="1321"/>
    <cellStyle name="S4" xfId="3"/>
    <cellStyle name="S4 2" xfId="3946"/>
    <cellStyle name="SAPBEXaggData" xfId="1322"/>
    <cellStyle name="SAPBEXaggData 2" xfId="3273"/>
    <cellStyle name="SAPBEXaggData 2 2" xfId="7008"/>
    <cellStyle name="SAPBEXaggDataEmph" xfId="1323"/>
    <cellStyle name="SAPBEXaggDataEmph 2" xfId="3274"/>
    <cellStyle name="SAPBEXaggDataEmph 2 2" xfId="7009"/>
    <cellStyle name="SAPBEXaggItem" xfId="1324"/>
    <cellStyle name="SAPBEXaggItem 2" xfId="3275"/>
    <cellStyle name="SAPBEXaggItem 2 2" xfId="7010"/>
    <cellStyle name="SAPBEXaggItemX" xfId="1325"/>
    <cellStyle name="SAPBEXaggItemX 2" xfId="3276"/>
    <cellStyle name="SAPBEXaggItemX 2 2" xfId="7011"/>
    <cellStyle name="SAPBEXchaText" xfId="1326"/>
    <cellStyle name="SAPBEXchaText 2" xfId="3277"/>
    <cellStyle name="SAPBEXchaText 2 2" xfId="7012"/>
    <cellStyle name="SAPBEXchaText 3" xfId="5260"/>
    <cellStyle name="SAPBEXchaText_4П" xfId="3278"/>
    <cellStyle name="SAPBEXexcBad7" xfId="1327"/>
    <cellStyle name="SAPBEXexcBad7 2" xfId="3279"/>
    <cellStyle name="SAPBEXexcBad7 2 2" xfId="7013"/>
    <cellStyle name="SAPBEXexcBad8" xfId="1328"/>
    <cellStyle name="SAPBEXexcBad8 2" xfId="3280"/>
    <cellStyle name="SAPBEXexcBad8 2 2" xfId="7014"/>
    <cellStyle name="SAPBEXexcBad9" xfId="1329"/>
    <cellStyle name="SAPBEXexcBad9 2" xfId="3281"/>
    <cellStyle name="SAPBEXexcBad9 2 2" xfId="7015"/>
    <cellStyle name="SAPBEXexcCritical4" xfId="1330"/>
    <cellStyle name="SAPBEXexcCritical4 2" xfId="3282"/>
    <cellStyle name="SAPBEXexcCritical4 2 2" xfId="7016"/>
    <cellStyle name="SAPBEXexcCritical5" xfId="1331"/>
    <cellStyle name="SAPBEXexcCritical5 2" xfId="3283"/>
    <cellStyle name="SAPBEXexcCritical5 2 2" xfId="7017"/>
    <cellStyle name="SAPBEXexcCritical6" xfId="1332"/>
    <cellStyle name="SAPBEXexcCritical6 2" xfId="3284"/>
    <cellStyle name="SAPBEXexcCritical6 2 2" xfId="7018"/>
    <cellStyle name="SAPBEXexcGood1" xfId="1333"/>
    <cellStyle name="SAPBEXexcGood1 2" xfId="3285"/>
    <cellStyle name="SAPBEXexcGood1 2 2" xfId="7019"/>
    <cellStyle name="SAPBEXexcGood2" xfId="1334"/>
    <cellStyle name="SAPBEXexcGood2 2" xfId="3286"/>
    <cellStyle name="SAPBEXexcGood2 2 2" xfId="7020"/>
    <cellStyle name="SAPBEXexcGood3" xfId="1335"/>
    <cellStyle name="SAPBEXexcGood3 2" xfId="3287"/>
    <cellStyle name="SAPBEXexcGood3 2 2" xfId="7021"/>
    <cellStyle name="SAPBEXfilterDrill" xfId="1336"/>
    <cellStyle name="SAPBEXfilterDrill 2" xfId="3288"/>
    <cellStyle name="SAPBEXfilterDrill 2 2" xfId="7022"/>
    <cellStyle name="SAPBEXfilterItem" xfId="1337"/>
    <cellStyle name="SAPBEXfilterItem 2" xfId="3289"/>
    <cellStyle name="SAPBEXfilterItem 2 2" xfId="7023"/>
    <cellStyle name="SAPBEXfilterText" xfId="1338"/>
    <cellStyle name="SAPBEXfilterText 2" xfId="3290"/>
    <cellStyle name="SAPBEXfilterText 2 2" xfId="7024"/>
    <cellStyle name="SAPBEXformats" xfId="1339"/>
    <cellStyle name="SAPBEXformats 2" xfId="3291"/>
    <cellStyle name="SAPBEXformats 2 2" xfId="7025"/>
    <cellStyle name="SAPBEXformats 3" xfId="5273"/>
    <cellStyle name="SAPBEXformats_4П" xfId="3292"/>
    <cellStyle name="SAPBEXheaderItem" xfId="1340"/>
    <cellStyle name="SAPBEXheaderItem 2" xfId="3293"/>
    <cellStyle name="SAPBEXheaderItem 2 2" xfId="7026"/>
    <cellStyle name="SAPBEXheaderText" xfId="1341"/>
    <cellStyle name="SAPBEXheaderText 2" xfId="3294"/>
    <cellStyle name="SAPBEXheaderText 2 2" xfId="7027"/>
    <cellStyle name="SAPBEXHLevel0" xfId="1342"/>
    <cellStyle name="SAPBEXHLevel0 2" xfId="3295"/>
    <cellStyle name="SAPBEXHLevel0 2 2" xfId="7028"/>
    <cellStyle name="SAPBEXHLevel0 3" xfId="5276"/>
    <cellStyle name="SAPBEXHLevel0_4П" xfId="3296"/>
    <cellStyle name="SAPBEXHLevel0X" xfId="1343"/>
    <cellStyle name="SAPBEXHLevel0X 2" xfId="3297"/>
    <cellStyle name="SAPBEXHLevel0X 2 2" xfId="7029"/>
    <cellStyle name="SAPBEXHLevel0X 3" xfId="5277"/>
    <cellStyle name="SAPBEXHLevel0X_4П" xfId="3298"/>
    <cellStyle name="SAPBEXHLevel1" xfId="1344"/>
    <cellStyle name="SAPBEXHLevel1 2" xfId="3299"/>
    <cellStyle name="SAPBEXHLevel1 2 2" xfId="7030"/>
    <cellStyle name="SAPBEXHLevel1 3" xfId="5278"/>
    <cellStyle name="SAPBEXHLevel1_4П" xfId="3300"/>
    <cellStyle name="SAPBEXHLevel1X" xfId="1345"/>
    <cellStyle name="SAPBEXHLevel1X 2" xfId="3301"/>
    <cellStyle name="SAPBEXHLevel1X 2 2" xfId="7031"/>
    <cellStyle name="SAPBEXHLevel1X 3" xfId="5279"/>
    <cellStyle name="SAPBEXHLevel1X_4П" xfId="3302"/>
    <cellStyle name="SAPBEXHLevel2" xfId="1346"/>
    <cellStyle name="SAPBEXHLevel2 2" xfId="3303"/>
    <cellStyle name="SAPBEXHLevel2 2 2" xfId="7032"/>
    <cellStyle name="SAPBEXHLevel2 3" xfId="5280"/>
    <cellStyle name="SAPBEXHLevel2_4П" xfId="3304"/>
    <cellStyle name="SAPBEXHLevel2X" xfId="1347"/>
    <cellStyle name="SAPBEXHLevel2X 2" xfId="3305"/>
    <cellStyle name="SAPBEXHLevel2X 2 2" xfId="7033"/>
    <cellStyle name="SAPBEXHLevel2X 3" xfId="5281"/>
    <cellStyle name="SAPBEXHLevel2X_4П" xfId="3306"/>
    <cellStyle name="SAPBEXHLevel3" xfId="1348"/>
    <cellStyle name="SAPBEXHLevel3 2" xfId="3307"/>
    <cellStyle name="SAPBEXHLevel3 2 2" xfId="7034"/>
    <cellStyle name="SAPBEXHLevel3 3" xfId="5282"/>
    <cellStyle name="SAPBEXHLevel3_4П" xfId="3308"/>
    <cellStyle name="SAPBEXHLevel3X" xfId="1349"/>
    <cellStyle name="SAPBEXHLevel3X 2" xfId="3309"/>
    <cellStyle name="SAPBEXHLevel3X 2 2" xfId="7035"/>
    <cellStyle name="SAPBEXHLevel3X 3" xfId="5283"/>
    <cellStyle name="SAPBEXHLevel3X_4П" xfId="3310"/>
    <cellStyle name="SAPBEXresData" xfId="1350"/>
    <cellStyle name="SAPBEXresData 2" xfId="3311"/>
    <cellStyle name="SAPBEXresData 2 2" xfId="7036"/>
    <cellStyle name="SAPBEXresDataEmph" xfId="1351"/>
    <cellStyle name="SAPBEXresDataEmph 2" xfId="3312"/>
    <cellStyle name="SAPBEXresDataEmph 2 2" xfId="7037"/>
    <cellStyle name="SAPBEXresItem" xfId="1352"/>
    <cellStyle name="SAPBEXresItem 2" xfId="3313"/>
    <cellStyle name="SAPBEXresItem 2 2" xfId="7038"/>
    <cellStyle name="SAPBEXresItemX" xfId="1353"/>
    <cellStyle name="SAPBEXresItemX 2" xfId="3314"/>
    <cellStyle name="SAPBEXresItemX 2 2" xfId="7039"/>
    <cellStyle name="SAPBEXstdData" xfId="1354"/>
    <cellStyle name="SAPBEXstdData 2" xfId="3315"/>
    <cellStyle name="SAPBEXstdData 2 2" xfId="7040"/>
    <cellStyle name="SAPBEXstdDataEmph" xfId="1355"/>
    <cellStyle name="SAPBEXstdDataEmph 2" xfId="3316"/>
    <cellStyle name="SAPBEXstdDataEmph 2 2" xfId="7041"/>
    <cellStyle name="SAPBEXstdItem" xfId="1356"/>
    <cellStyle name="SAPBEXstdItem 2" xfId="3317"/>
    <cellStyle name="SAPBEXstdItem 2 2" xfId="7042"/>
    <cellStyle name="SAPBEXstdItem 3" xfId="5290"/>
    <cellStyle name="SAPBEXstdItem_4П" xfId="3318"/>
    <cellStyle name="SAPBEXstdItemX" xfId="1357"/>
    <cellStyle name="SAPBEXstdItemX 2" xfId="3319"/>
    <cellStyle name="SAPBEXstdItemX 2 2" xfId="7043"/>
    <cellStyle name="SAPBEXstdItemX 3" xfId="5291"/>
    <cellStyle name="SAPBEXstdItemX_4П" xfId="3320"/>
    <cellStyle name="SAPBEXtitle" xfId="1358"/>
    <cellStyle name="SAPBEXtitle 2" xfId="3321"/>
    <cellStyle name="SAPBEXtitle 2 2" xfId="7044"/>
    <cellStyle name="SAPBEXtitle 3" xfId="5292"/>
    <cellStyle name="SAPBEXundefined" xfId="1359"/>
    <cellStyle name="SAPBEXundefined 2" xfId="3322"/>
    <cellStyle name="SAPBEXundefined 2 2" xfId="7045"/>
    <cellStyle name="SAPLocked" xfId="3323"/>
    <cellStyle name="SAPLocked 2" xfId="7046"/>
    <cellStyle name="SAPUnLocked" xfId="3324"/>
    <cellStyle name="SAPUnLocked 2" xfId="7047"/>
    <cellStyle name="SComment" xfId="1360"/>
    <cellStyle name="SComment 2" xfId="3325"/>
    <cellStyle name="SComment 2 2" xfId="7048"/>
    <cellStyle name="SComment 3" xfId="5294"/>
    <cellStyle name="SComment_4П" xfId="3326"/>
    <cellStyle name="SFig" xfId="1361"/>
    <cellStyle name="Sg%" xfId="1362"/>
    <cellStyle name="Sheet Title" xfId="1363"/>
    <cellStyle name="Sheet Title 2" xfId="3327"/>
    <cellStyle name="Sheet Title 2 2" xfId="7049"/>
    <cellStyle name="Sheet Title 3" xfId="5297"/>
    <cellStyle name="SI%" xfId="1364"/>
    <cellStyle name="small" xfId="3328"/>
    <cellStyle name="small 2" xfId="7050"/>
    <cellStyle name="Sname" xfId="1365"/>
    <cellStyle name="Sname 2" xfId="3329"/>
    <cellStyle name="Sname 2 2" xfId="7051"/>
    <cellStyle name="Sname 3" xfId="5299"/>
    <cellStyle name="Sname_4П" xfId="3330"/>
    <cellStyle name="SPerc" xfId="1366"/>
    <cellStyle name="stand_bord" xfId="1367"/>
    <cellStyle name="Standaard_laroux" xfId="1368"/>
    <cellStyle name="Standard_20020617_Modell_PUFA_neu_v9" xfId="3331"/>
    <cellStyle name="Stitle" xfId="1369"/>
    <cellStyle name="Stitle 2" xfId="3332"/>
    <cellStyle name="Stitle 2 2" xfId="7052"/>
    <cellStyle name="Stitle 3" xfId="5302"/>
    <cellStyle name="Stitle_4П" xfId="3333"/>
    <cellStyle name="Ston" xfId="1370"/>
    <cellStyle name="Style 1" xfId="1371"/>
    <cellStyle name="Style 1 2" xfId="1372"/>
    <cellStyle name="Style 1 2 2" xfId="3334"/>
    <cellStyle name="Style 1 2 2 2" xfId="7053"/>
    <cellStyle name="Style 1 2 3" xfId="3335"/>
    <cellStyle name="Style 1 2 3 2" xfId="7054"/>
    <cellStyle name="Style 1 2 4" xfId="5305"/>
    <cellStyle name="Style 1 2_4П" xfId="3336"/>
    <cellStyle name="Style 1 3" xfId="3337"/>
    <cellStyle name="Style 1 3 2" xfId="7055"/>
    <cellStyle name="Style 1 4" xfId="5304"/>
    <cellStyle name="Style 1 5" xfId="7580"/>
    <cellStyle name="Style 1_4П" xfId="3338"/>
    <cellStyle name="Style 2" xfId="1373"/>
    <cellStyle name="Style 2 2" xfId="3339"/>
    <cellStyle name="Style 2 2 2" xfId="3340"/>
    <cellStyle name="Style 2 2 2 2" xfId="7057"/>
    <cellStyle name="Style 2 2 3" xfId="7056"/>
    <cellStyle name="Style 2 3" xfId="3341"/>
    <cellStyle name="Style 2 3 2" xfId="7058"/>
    <cellStyle name="Style 2 4" xfId="5306"/>
    <cellStyle name="Style 3" xfId="3342"/>
    <cellStyle name="Style 3 2" xfId="7059"/>
    <cellStyle name="Subtotal" xfId="3343"/>
    <cellStyle name="Sx" xfId="1374"/>
    <cellStyle name="tabel" xfId="1375"/>
    <cellStyle name="Text Indent A" xfId="1376"/>
    <cellStyle name="Text Indent B" xfId="1377"/>
    <cellStyle name="Text Indent B 2" xfId="1378"/>
    <cellStyle name="Text Indent B 2 2" xfId="3344"/>
    <cellStyle name="Text Indent C" xfId="1379"/>
    <cellStyle name="Text Indent C 2" xfId="1380"/>
    <cellStyle name="Text Indent C 2 2" xfId="3345"/>
    <cellStyle name="Tickmark" xfId="1381"/>
    <cellStyle name="Tickmark 2" xfId="3346"/>
    <cellStyle name="Tickmark 2 2" xfId="7063"/>
    <cellStyle name="Tickmark 3" xfId="5314"/>
    <cellStyle name="Tickmark_4П" xfId="3347"/>
    <cellStyle name="Title" xfId="1382"/>
    <cellStyle name="Title 1.0" xfId="3348"/>
    <cellStyle name="Title 1.0 2" xfId="7064"/>
    <cellStyle name="Title 1.1" xfId="3349"/>
    <cellStyle name="Title 1.1 2" xfId="7065"/>
    <cellStyle name="Title 1.1.1" xfId="3350"/>
    <cellStyle name="Title 1.1.1 2" xfId="7066"/>
    <cellStyle name="Title 2" xfId="1383"/>
    <cellStyle name="Title 2 2" xfId="5316"/>
    <cellStyle name="Title 3" xfId="3351"/>
    <cellStyle name="Title 3 2" xfId="7067"/>
    <cellStyle name="Title 4" xfId="3352"/>
    <cellStyle name="Title 4 2" xfId="7068"/>
    <cellStyle name="Title 5" xfId="5315"/>
    <cellStyle name="Title 6" xfId="7581"/>
    <cellStyle name="Tons" xfId="1384"/>
    <cellStyle name="Total" xfId="1385"/>
    <cellStyle name="Total 2" xfId="1386"/>
    <cellStyle name="Total 2 2" xfId="5319"/>
    <cellStyle name="Total 3" xfId="5318"/>
    <cellStyle name="V?liotsikko" xfId="3353"/>
    <cellStyle name="V?liotsikko 2" xfId="3354"/>
    <cellStyle name="V?liotsikko 2 2" xfId="7070"/>
    <cellStyle name="V?liotsikko 3" xfId="7069"/>
    <cellStyle name="Valiotsikko" xfId="1387"/>
    <cellStyle name="Väliotsikko" xfId="1388"/>
    <cellStyle name="Valiotsikko 2" xfId="3355"/>
    <cellStyle name="Väliotsikko 2" xfId="3356"/>
    <cellStyle name="Valiotsikko 2 2" xfId="7071"/>
    <cellStyle name="Väliotsikko 2 2" xfId="7072"/>
    <cellStyle name="Valiotsikko 2 3" xfId="7684"/>
    <cellStyle name="Väliotsikko 2 3" xfId="7685"/>
    <cellStyle name="Valiotsikko 3" xfId="5320"/>
    <cellStyle name="Väliotsikko 3" xfId="5321"/>
    <cellStyle name="Valiotsikko 4" xfId="7582"/>
    <cellStyle name="Väliotsikko 4" xfId="7583"/>
    <cellStyle name="Valuta [0]_laroux" xfId="1389"/>
    <cellStyle name="Valuta_laroux" xfId="1390"/>
    <cellStyle name="Virgül_BİLANÇO" xfId="3357"/>
    <cellStyle name="Virgulă_30-06-2003 lei-USDru" xfId="3358"/>
    <cellStyle name="Vдliotsikko" xfId="1391"/>
    <cellStyle name="Vдliotsikko 2" xfId="3359"/>
    <cellStyle name="Vдliotsikko 2 2" xfId="7075"/>
    <cellStyle name="Vдliotsikko 3" xfId="5324"/>
    <cellStyle name="Währung [0]_Closing FX Kurse" xfId="3360"/>
    <cellStyle name="Währung_Closing FX Kurse" xfId="3361"/>
    <cellStyle name="Warning Text" xfId="1392"/>
    <cellStyle name="Warning Text 2" xfId="1393"/>
    <cellStyle name="Warning Text 2 2" xfId="5326"/>
    <cellStyle name="Warning Text 3" xfId="5325"/>
    <cellStyle name="Акцент1 2" xfId="1394"/>
    <cellStyle name="Акцент1 2 2" xfId="3362"/>
    <cellStyle name="Акцент1 2 2 2" xfId="7078"/>
    <cellStyle name="Акцент1 2 3" xfId="5327"/>
    <cellStyle name="Акцент1 3" xfId="1395"/>
    <cellStyle name="Акцент1 3 2" xfId="3363"/>
    <cellStyle name="Акцент1 3 2 2" xfId="7079"/>
    <cellStyle name="Акцент1 3 3" xfId="5328"/>
    <cellStyle name="Акцент2 2" xfId="1396"/>
    <cellStyle name="Акцент2 2 2" xfId="3364"/>
    <cellStyle name="Акцент2 2 2 2" xfId="7080"/>
    <cellStyle name="Акцент2 2 3" xfId="5329"/>
    <cellStyle name="Акцент2 3" xfId="1397"/>
    <cellStyle name="Акцент2 3 2" xfId="3365"/>
    <cellStyle name="Акцент2 3 2 2" xfId="7081"/>
    <cellStyle name="Акцент2 3 3" xfId="5330"/>
    <cellStyle name="Акцент3 2" xfId="1398"/>
    <cellStyle name="Акцент3 2 2" xfId="3366"/>
    <cellStyle name="Акцент3 2 2 2" xfId="7082"/>
    <cellStyle name="Акцент3 2 3" xfId="5331"/>
    <cellStyle name="Акцент3 3" xfId="1399"/>
    <cellStyle name="Акцент3 3 2" xfId="3367"/>
    <cellStyle name="Акцент3 3 2 2" xfId="7083"/>
    <cellStyle name="Акцент3 3 3" xfId="5332"/>
    <cellStyle name="Акцент4 2" xfId="1400"/>
    <cellStyle name="Акцент4 2 2" xfId="3368"/>
    <cellStyle name="Акцент4 2 2 2" xfId="7084"/>
    <cellStyle name="Акцент4 2 3" xfId="5333"/>
    <cellStyle name="Акцент4 3" xfId="1401"/>
    <cellStyle name="Акцент4 3 2" xfId="3369"/>
    <cellStyle name="Акцент4 3 2 2" xfId="7085"/>
    <cellStyle name="Акцент4 3 3" xfId="5334"/>
    <cellStyle name="Акцент5 2" xfId="1402"/>
    <cellStyle name="Акцент5 2 2" xfId="3370"/>
    <cellStyle name="Акцент5 2 2 2" xfId="7086"/>
    <cellStyle name="Акцент5 2 3" xfId="5335"/>
    <cellStyle name="Акцент5 3" xfId="1403"/>
    <cellStyle name="Акцент5 3 2" xfId="3371"/>
    <cellStyle name="Акцент5 3 2 2" xfId="7087"/>
    <cellStyle name="Акцент5 3 3" xfId="5336"/>
    <cellStyle name="Акцент6 2" xfId="1404"/>
    <cellStyle name="Акцент6 2 2" xfId="3372"/>
    <cellStyle name="Акцент6 2 2 2" xfId="7088"/>
    <cellStyle name="Акцент6 2 3" xfId="5337"/>
    <cellStyle name="Акцент6 3" xfId="1405"/>
    <cellStyle name="Акцент6 3 2" xfId="3373"/>
    <cellStyle name="Акцент6 3 2 2" xfId="7089"/>
    <cellStyle name="Акцент6 3 3" xfId="5338"/>
    <cellStyle name="Беззащитный" xfId="1406"/>
    <cellStyle name="Беззащитный 2" xfId="3374"/>
    <cellStyle name="Ввод  2" xfId="1407"/>
    <cellStyle name="Ввод  2 2" xfId="1408"/>
    <cellStyle name="Ввод  2 2 2" xfId="5341"/>
    <cellStyle name="Ввод  2 3" xfId="3375"/>
    <cellStyle name="Ввод  2 3 2" xfId="7091"/>
    <cellStyle name="Ввод  2 4" xfId="5340"/>
    <cellStyle name="Ввод  3" xfId="1409"/>
    <cellStyle name="Ввод  3 2" xfId="1410"/>
    <cellStyle name="Ввод  3 2 2" xfId="5343"/>
    <cellStyle name="Ввод  3 3" xfId="5342"/>
    <cellStyle name="Верт. заголовок" xfId="3376"/>
    <cellStyle name="Вес_продукта" xfId="3377"/>
    <cellStyle name="Вывод 2" xfId="1411"/>
    <cellStyle name="Вывод 2 2" xfId="3378"/>
    <cellStyle name="Вывод 2 2 2" xfId="7094"/>
    <cellStyle name="Вывод 2 3" xfId="5344"/>
    <cellStyle name="Вывод 3" xfId="1412"/>
    <cellStyle name="Вывод 3 2" xfId="3379"/>
    <cellStyle name="Вывод 3 2 2" xfId="7095"/>
    <cellStyle name="Вывод 3 3" xfId="5345"/>
    <cellStyle name="Вычисление 2" xfId="1413"/>
    <cellStyle name="Вычисление 2 2" xfId="3380"/>
    <cellStyle name="Вычисление 2 2 2" xfId="7096"/>
    <cellStyle name="Вычисление 2 3" xfId="5346"/>
    <cellStyle name="Вычисление 3" xfId="1414"/>
    <cellStyle name="Вычисление 3 2" xfId="3381"/>
    <cellStyle name="Вычисление 3 2 2" xfId="7097"/>
    <cellStyle name="Вычисление 3 3" xfId="5347"/>
    <cellStyle name="Гиперссылка 2" xfId="1415"/>
    <cellStyle name="Гиперссылка 2 2" xfId="1416"/>
    <cellStyle name="Гиперссылка 2 2 2" xfId="1417"/>
    <cellStyle name="Гиперссылка 2 2 2 2" xfId="5350"/>
    <cellStyle name="Гиперссылка 2 2 3" xfId="3382"/>
    <cellStyle name="Гиперссылка 2 2 3 2" xfId="7098"/>
    <cellStyle name="Гиперссылка 2 2 4" xfId="5349"/>
    <cellStyle name="Гиперссылка 2 3" xfId="3383"/>
    <cellStyle name="Гиперссылка 2 3 2" xfId="7099"/>
    <cellStyle name="Гиперссылка 2 4" xfId="5348"/>
    <cellStyle name="Гиперссылка 2_4П" xfId="3384"/>
    <cellStyle name="Гиперссылка 3" xfId="1418"/>
    <cellStyle name="Гиперссылка 3 2" xfId="1419"/>
    <cellStyle name="Гиперссылка 3 2 2" xfId="3385"/>
    <cellStyle name="Гиперссылка 3 2 2 2" xfId="7100"/>
    <cellStyle name="Гиперссылка 3 2 3" xfId="5352"/>
    <cellStyle name="Гиперссылка 3 3" xfId="5351"/>
    <cellStyle name="Гиперссылка 4" xfId="1420"/>
    <cellStyle name="Гиперссылка 4 2" xfId="3386"/>
    <cellStyle name="Гиперссылка 4 2 2" xfId="7101"/>
    <cellStyle name="Гиперссылка 4 3" xfId="3387"/>
    <cellStyle name="Гиперссылка 4 3 2" xfId="7102"/>
    <cellStyle name="Гиперссылка 4 4" xfId="5353"/>
    <cellStyle name="Гиперссылка 5" xfId="3952"/>
    <cellStyle name="Гиперссылка 6" xfId="5696"/>
    <cellStyle name="Группа" xfId="1421"/>
    <cellStyle name="Группа 0" xfId="3388"/>
    <cellStyle name="Группа 1" xfId="3389"/>
    <cellStyle name="Группа 2" xfId="3390"/>
    <cellStyle name="Группа 2 2" xfId="7105"/>
    <cellStyle name="Группа 3" xfId="3391"/>
    <cellStyle name="Группа 4" xfId="3392"/>
    <cellStyle name="Группа 5" xfId="3393"/>
    <cellStyle name="Группа 5 2" xfId="7108"/>
    <cellStyle name="Группа 6" xfId="5354"/>
    <cellStyle name="Группа_Бюллетень декабрь 2003 2" xfId="3394"/>
    <cellStyle name="Дата" xfId="1422"/>
    <cellStyle name="Дата 2" xfId="3395"/>
    <cellStyle name="Денежный 2" xfId="1423"/>
    <cellStyle name="Денежный 2 2" xfId="1424"/>
    <cellStyle name="Денежный 3" xfId="1425"/>
    <cellStyle name="Длятекста" xfId="1426"/>
    <cellStyle name="Длятекста 2" xfId="3396"/>
    <cellStyle name="Длятекста 2 2" xfId="7111"/>
    <cellStyle name="Длятекста 3" xfId="5359"/>
    <cellStyle name="Заголовок" xfId="3397"/>
    <cellStyle name="Заголовок 1 2" xfId="1427"/>
    <cellStyle name="Заголовок 1 2 2" xfId="3398"/>
    <cellStyle name="Заголовок 1 2 2 2" xfId="7113"/>
    <cellStyle name="Заголовок 1 2 3" xfId="5360"/>
    <cellStyle name="Заголовок 1 3" xfId="1428"/>
    <cellStyle name="Заголовок 1 3 2" xfId="3399"/>
    <cellStyle name="Заголовок 1 3 2 2" xfId="7114"/>
    <cellStyle name="Заголовок 1 3 3" xfId="5361"/>
    <cellStyle name="Заголовок 2 2" xfId="1429"/>
    <cellStyle name="Заголовок 2 2 2" xfId="3400"/>
    <cellStyle name="Заголовок 2 2 2 2" xfId="7115"/>
    <cellStyle name="Заголовок 2 2 3" xfId="5362"/>
    <cellStyle name="Заголовок 2 3" xfId="1430"/>
    <cellStyle name="Заголовок 2 3 2" xfId="3401"/>
    <cellStyle name="Заголовок 2 3 2 2" xfId="7116"/>
    <cellStyle name="Заголовок 2 3 3" xfId="5363"/>
    <cellStyle name="Заголовок 3 2" xfId="1431"/>
    <cellStyle name="Заголовок 3 2 2" xfId="3402"/>
    <cellStyle name="Заголовок 3 2 2 2" xfId="7117"/>
    <cellStyle name="Заголовок 3 2 3" xfId="5364"/>
    <cellStyle name="Заголовок 3 3" xfId="1432"/>
    <cellStyle name="Заголовок 3 3 2" xfId="3403"/>
    <cellStyle name="Заголовок 3 3 2 2" xfId="7118"/>
    <cellStyle name="Заголовок 3 3 3" xfId="5365"/>
    <cellStyle name="Заголовок 4 2" xfId="1433"/>
    <cellStyle name="Заголовок 4 2 2" xfId="3404"/>
    <cellStyle name="Заголовок 4 2 2 2" xfId="7119"/>
    <cellStyle name="Заголовок 4 2 3" xfId="5366"/>
    <cellStyle name="Заголовок 4 3" xfId="1434"/>
    <cellStyle name="Заголовок 4 3 2" xfId="3405"/>
    <cellStyle name="Заголовок 4 3 2 2" xfId="7120"/>
    <cellStyle name="Заголовок 4 3 3" xfId="5367"/>
    <cellStyle name="Заголовок 5" xfId="7112"/>
    <cellStyle name="Защитный" xfId="1435"/>
    <cellStyle name="Защитный 2" xfId="3406"/>
    <cellStyle name="Защитный 3" xfId="3407"/>
    <cellStyle name="Звезды" xfId="1436"/>
    <cellStyle name="Звезды 2" xfId="3408"/>
    <cellStyle name="Звезды 2 2" xfId="7123"/>
    <cellStyle name="Звезды 3" xfId="5369"/>
    <cellStyle name="Итог 2" xfId="1437"/>
    <cellStyle name="Итог 2 2" xfId="3409"/>
    <cellStyle name="Итог 2 2 2" xfId="7124"/>
    <cellStyle name="Итог 2 3" xfId="5370"/>
    <cellStyle name="Итог 3" xfId="1438"/>
    <cellStyle name="Итог 3 2" xfId="3410"/>
    <cellStyle name="Итог 3 2 2" xfId="7125"/>
    <cellStyle name="Итог 3 3" xfId="5371"/>
    <cellStyle name="Итого" xfId="3411"/>
    <cellStyle name="КАНДАГАЧ тел3-33-96" xfId="1439"/>
    <cellStyle name="КАНДАГАЧ тел3-33-96 2" xfId="1440"/>
    <cellStyle name="КАНДАГАЧ тел3-33-96 2 2" xfId="1441"/>
    <cellStyle name="КАНДАГАЧ тел3-33-96 2 2 2" xfId="3412"/>
    <cellStyle name="КАНДАГАЧ тел3-33-96 2 2 2 2" xfId="7127"/>
    <cellStyle name="КАНДАГАЧ тел3-33-96 2 2 3" xfId="3413"/>
    <cellStyle name="КАНДАГАЧ тел3-33-96 2 2 3 2" xfId="7128"/>
    <cellStyle name="КАНДАГАЧ тел3-33-96 2 2 4" xfId="5374"/>
    <cellStyle name="КАНДАГАЧ тел3-33-96 2 3" xfId="3414"/>
    <cellStyle name="КАНДАГАЧ тел3-33-96 2 3 2" xfId="7129"/>
    <cellStyle name="КАНДАГАЧ тел3-33-96 2 4" xfId="5373"/>
    <cellStyle name="КАНДАГАЧ тел3-33-96 3" xfId="1442"/>
    <cellStyle name="КАНДАГАЧ тел3-33-96 3 2" xfId="3415"/>
    <cellStyle name="КАНДАГАЧ тел3-33-96 3 2 2" xfId="7130"/>
    <cellStyle name="КАНДАГАЧ тел3-33-96 3 3" xfId="5375"/>
    <cellStyle name="КАНДАГАЧ тел3-33-96 4" xfId="3416"/>
    <cellStyle name="КАНДАГАЧ тел3-33-96 4 2" xfId="7131"/>
    <cellStyle name="КАНДАГАЧ тел3-33-96 5" xfId="5372"/>
    <cellStyle name="Контрольная ячейка 2" xfId="1443"/>
    <cellStyle name="Контрольная ячейка 2 2" xfId="3417"/>
    <cellStyle name="Контрольная ячейка 2 2 2" xfId="7132"/>
    <cellStyle name="Контрольная ячейка 2 3" xfId="5376"/>
    <cellStyle name="Контрольная ячейка 3" xfId="1444"/>
    <cellStyle name="Контрольная ячейка 3 2" xfId="3418"/>
    <cellStyle name="Контрольная ячейка 3 2 2" xfId="7133"/>
    <cellStyle name="Контрольная ячейка 3 3" xfId="5377"/>
    <cellStyle name="Название 2" xfId="1445"/>
    <cellStyle name="Название 2 2" xfId="3419"/>
    <cellStyle name="Название 2 2 2" xfId="7134"/>
    <cellStyle name="Название 2 3" xfId="5378"/>
    <cellStyle name="Название 3" xfId="1446"/>
    <cellStyle name="Название 3 2" xfId="3420"/>
    <cellStyle name="Название 3 2 2" xfId="7135"/>
    <cellStyle name="Название 3 3" xfId="5379"/>
    <cellStyle name="Название 4" xfId="3421"/>
    <cellStyle name="Название 4 2" xfId="7136"/>
    <cellStyle name="Невидимый" xfId="3422"/>
    <cellStyle name="Нейтральный 2" xfId="1447"/>
    <cellStyle name="Нейтральный 2 2" xfId="3423"/>
    <cellStyle name="Нейтральный 2 2 2" xfId="7138"/>
    <cellStyle name="Нейтральный 2 3" xfId="5380"/>
    <cellStyle name="Нейтральный 3" xfId="1448"/>
    <cellStyle name="Нейтральный 3 2" xfId="3424"/>
    <cellStyle name="Нейтральный 3 2 2" xfId="7139"/>
    <cellStyle name="Нейтральный 3 3" xfId="5381"/>
    <cellStyle name="Низ1" xfId="3425"/>
    <cellStyle name="Низ2" xfId="3426"/>
    <cellStyle name="Обычный" xfId="0" builtinId="0"/>
    <cellStyle name="Обычный 10" xfId="1449"/>
    <cellStyle name="Обычный 10 2" xfId="1450"/>
    <cellStyle name="Обычный 10 2 2" xfId="1451"/>
    <cellStyle name="Обычный 10 2 2 2" xfId="3427"/>
    <cellStyle name="Обычный 10 2 2 2 2" xfId="7142"/>
    <cellStyle name="Обычный 10 2 2 3" xfId="5384"/>
    <cellStyle name="Обычный 10 2 3" xfId="5383"/>
    <cellStyle name="Обычный 10 3" xfId="1452"/>
    <cellStyle name="Обычный 10 3 2" xfId="3428"/>
    <cellStyle name="Обычный 10 3 2 2" xfId="7143"/>
    <cellStyle name="Обычный 10 3 3" xfId="5385"/>
    <cellStyle name="Обычный 10 4" xfId="1453"/>
    <cellStyle name="Обычный 10 4 2" xfId="5386"/>
    <cellStyle name="Обычный 10 5" xfId="3429"/>
    <cellStyle name="Обычный 10 5 2" xfId="7144"/>
    <cellStyle name="Обычный 10 6" xfId="5382"/>
    <cellStyle name="Обычный 10_4П" xfId="3430"/>
    <cellStyle name="Обычный 100" xfId="7759"/>
    <cellStyle name="Обычный 101" xfId="7760"/>
    <cellStyle name="Обычный 102" xfId="7761"/>
    <cellStyle name="Обычный 103" xfId="7766"/>
    <cellStyle name="Обычный 104" xfId="7767"/>
    <cellStyle name="Обычный 105" xfId="7764"/>
    <cellStyle name="Обычный 106" xfId="7771"/>
    <cellStyle name="Обычный 107" xfId="7768"/>
    <cellStyle name="Обычный 108" xfId="7773"/>
    <cellStyle name="Обычный 109" xfId="7779"/>
    <cellStyle name="Обычный 11" xfId="1454"/>
    <cellStyle name="Обычный 11 2" xfId="1455"/>
    <cellStyle name="Обычный 11 2 2" xfId="1456"/>
    <cellStyle name="Обычный 11 2 2 2" xfId="5389"/>
    <cellStyle name="Обычный 11 2 3" xfId="5388"/>
    <cellStyle name="Обычный 11 3" xfId="3431"/>
    <cellStyle name="Обычный 11 3 2" xfId="7145"/>
    <cellStyle name="Обычный 11 4" xfId="5387"/>
    <cellStyle name="Обычный 11_1. ЖГРЭС_коррек ПР 2011-2015" xfId="1457"/>
    <cellStyle name="Обычный 110" xfId="7777"/>
    <cellStyle name="Обычный 111" xfId="7774"/>
    <cellStyle name="Обычный 112" xfId="7781"/>
    <cellStyle name="Обычный 113" xfId="7783"/>
    <cellStyle name="Обычный 114" xfId="7786"/>
    <cellStyle name="Обычный 115" xfId="3432"/>
    <cellStyle name="Обычный 115 2" xfId="3433"/>
    <cellStyle name="Обычный 115 2 2" xfId="7147"/>
    <cellStyle name="Обычный 115 3" xfId="3434"/>
    <cellStyle name="Обычный 115 3 2" xfId="7148"/>
    <cellStyle name="Обычный 115 4" xfId="7146"/>
    <cellStyle name="Обычный 116" xfId="3435"/>
    <cellStyle name="Обычный 116 2" xfId="7149"/>
    <cellStyle name="Обычный 117" xfId="7788"/>
    <cellStyle name="Обычный 118" xfId="7790"/>
    <cellStyle name="Обычный 119" xfId="7793"/>
    <cellStyle name="Обычный 12" xfId="1458"/>
    <cellStyle name="Обычный 12 2" xfId="1459"/>
    <cellStyle name="Обычный 12 2 2" xfId="3436"/>
    <cellStyle name="Обычный 12 2 2 2" xfId="7150"/>
    <cellStyle name="Обычный 12 2 3" xfId="5391"/>
    <cellStyle name="Обычный 12 3" xfId="5390"/>
    <cellStyle name="Обычный 12_4П" xfId="3437"/>
    <cellStyle name="Обычный 120" xfId="7965"/>
    <cellStyle name="Обычный 121" xfId="7966"/>
    <cellStyle name="Обычный 122" xfId="7967"/>
    <cellStyle name="Обычный 123" xfId="7968"/>
    <cellStyle name="Обычный 124" xfId="7969"/>
    <cellStyle name="Обычный 125" xfId="7970"/>
    <cellStyle name="Обычный 126" xfId="7971"/>
    <cellStyle name="Обычный 127" xfId="7972"/>
    <cellStyle name="Обычный 128" xfId="7973"/>
    <cellStyle name="Обычный 129" xfId="7974"/>
    <cellStyle name="Обычный 13" xfId="1460"/>
    <cellStyle name="Обычный 13 2" xfId="1461"/>
    <cellStyle name="Обычный 13 2 2" xfId="3438"/>
    <cellStyle name="Обычный 13 2 2 2" xfId="7151"/>
    <cellStyle name="Обычный 13 2 3" xfId="3439"/>
    <cellStyle name="Обычный 13 2 3 2" xfId="7152"/>
    <cellStyle name="Обычный 13 2 4" xfId="5393"/>
    <cellStyle name="Обычный 13 3" xfId="5392"/>
    <cellStyle name="Обычный 130" xfId="7975"/>
    <cellStyle name="Обычный 131" xfId="7976"/>
    <cellStyle name="Обычный 132" xfId="7977"/>
    <cellStyle name="Обычный 133" xfId="7978"/>
    <cellStyle name="Обычный 134" xfId="7979"/>
    <cellStyle name="Обычный 135" xfId="7980"/>
    <cellStyle name="Обычный 136" xfId="7981"/>
    <cellStyle name="Обычный 137" xfId="7982"/>
    <cellStyle name="Обычный 138" xfId="7983"/>
    <cellStyle name="Обычный 139" xfId="7984"/>
    <cellStyle name="Обычный 14" xfId="1462"/>
    <cellStyle name="Обычный 14 2" xfId="1463"/>
    <cellStyle name="Обычный 14 2 2" xfId="3440"/>
    <cellStyle name="Обычный 14 2 2 2" xfId="7153"/>
    <cellStyle name="Обычный 14 2 3" xfId="5395"/>
    <cellStyle name="Обычный 14 3" xfId="3441"/>
    <cellStyle name="Обычный 14 3 2" xfId="7154"/>
    <cellStyle name="Обычный 14 4" xfId="5394"/>
    <cellStyle name="Обычный 140" xfId="7985"/>
    <cellStyle name="Обычный 15" xfId="1464"/>
    <cellStyle name="Обычный 15 2" xfId="1465"/>
    <cellStyle name="Обычный 15 2 2" xfId="3442"/>
    <cellStyle name="Обычный 15 2 2 2" xfId="7155"/>
    <cellStyle name="Обычный 15 2 3" xfId="5397"/>
    <cellStyle name="Обычный 15 3" xfId="3443"/>
    <cellStyle name="Обычный 15 3 2" xfId="7156"/>
    <cellStyle name="Обычный 15 4" xfId="5396"/>
    <cellStyle name="Обычный 16" xfId="1466"/>
    <cellStyle name="Обычный 16 2" xfId="1467"/>
    <cellStyle name="Обычный 16 2 2" xfId="3444"/>
    <cellStyle name="Обычный 16 2 2 2" xfId="7157"/>
    <cellStyle name="Обычный 16 2 3" xfId="3445"/>
    <cellStyle name="Обычный 16 2 3 2" xfId="7158"/>
    <cellStyle name="Обычный 16 2 4" xfId="5399"/>
    <cellStyle name="Обычный 16 3" xfId="3446"/>
    <cellStyle name="Обычный 16 3 2" xfId="7159"/>
    <cellStyle name="Обычный 16 4" xfId="3447"/>
    <cellStyle name="Обычный 16 4 2" xfId="7160"/>
    <cellStyle name="Обычный 16 5" xfId="5398"/>
    <cellStyle name="Обычный 17" xfId="1468"/>
    <cellStyle name="Обычный 17 2" xfId="1469"/>
    <cellStyle name="Обычный 17 2 2" xfId="3448"/>
    <cellStyle name="Обычный 17 2 2 2" xfId="7161"/>
    <cellStyle name="Обычный 17 2 3" xfId="3449"/>
    <cellStyle name="Обычный 17 2 3 2" xfId="7162"/>
    <cellStyle name="Обычный 17 2 4" xfId="5401"/>
    <cellStyle name="Обычный 17 3" xfId="3450"/>
    <cellStyle name="Обычный 17 3 2" xfId="7163"/>
    <cellStyle name="Обычный 17 4" xfId="5400"/>
    <cellStyle name="Обычный 18" xfId="1470"/>
    <cellStyle name="Обычный 18 2" xfId="1471"/>
    <cellStyle name="Обычный 18 2 2" xfId="3451"/>
    <cellStyle name="Обычный 18 2 2 2" xfId="3452"/>
    <cellStyle name="Обычный 18 2 2 2 2" xfId="7165"/>
    <cellStyle name="Обычный 18 2 2 3" xfId="3453"/>
    <cellStyle name="Обычный 18 2 2 3 2" xfId="7166"/>
    <cellStyle name="Обычный 18 2 2 4" xfId="7164"/>
    <cellStyle name="Обычный 18 2 3" xfId="5403"/>
    <cellStyle name="Обычный 18 3" xfId="5402"/>
    <cellStyle name="Обычный 18_4П" xfId="3454"/>
    <cellStyle name="Обычный 19" xfId="1472"/>
    <cellStyle name="Обычный 19 2" xfId="3455"/>
    <cellStyle name="Обычный 19 2 2" xfId="3456"/>
    <cellStyle name="Обычный 19 2 2 2" xfId="7168"/>
    <cellStyle name="Обычный 19 2 3" xfId="3457"/>
    <cellStyle name="Обычный 19 2 3 2" xfId="7169"/>
    <cellStyle name="Обычный 19 2 4" xfId="7167"/>
    <cellStyle name="Обычный 19 3" xfId="5404"/>
    <cellStyle name="Обычный 19_4П" xfId="3458"/>
    <cellStyle name="Обычный 2" xfId="7"/>
    <cellStyle name="Обычный 2 10" xfId="8"/>
    <cellStyle name="Обычный 2 10 2" xfId="3459"/>
    <cellStyle name="Обычный 2 10 2 2" xfId="7170"/>
    <cellStyle name="Обычный 2 10 3" xfId="1474"/>
    <cellStyle name="Обычный 2 10 3 2" xfId="5406"/>
    <cellStyle name="Обычный 2 10 4" xfId="3950"/>
    <cellStyle name="Обычный 2 11" xfId="1475"/>
    <cellStyle name="Обычный 2 11 2" xfId="3460"/>
    <cellStyle name="Обычный 2 11 2 2" xfId="7171"/>
    <cellStyle name="Обычный 2 11 3" xfId="5407"/>
    <cellStyle name="Обычный 2 12" xfId="1476"/>
    <cellStyle name="Обычный 2 12 2" xfId="3461"/>
    <cellStyle name="Обычный 2 12 2 2" xfId="7172"/>
    <cellStyle name="Обычный 2 12 3" xfId="5408"/>
    <cellStyle name="Обычный 2 13" xfId="3462"/>
    <cellStyle name="Обычный 2 13 2" xfId="7173"/>
    <cellStyle name="Обычный 2 14" xfId="1477"/>
    <cellStyle name="Обычный 2 14 2" xfId="5409"/>
    <cellStyle name="Обычный 2 15" xfId="1478"/>
    <cellStyle name="Обычный 2 15 2" xfId="5410"/>
    <cellStyle name="Обычный 2 16" xfId="3463"/>
    <cellStyle name="Обычный 2 16 2" xfId="7174"/>
    <cellStyle name="Обычный 2 17" xfId="3464"/>
    <cellStyle name="Обычный 2 17 2" xfId="7175"/>
    <cellStyle name="Обычный 2 18" xfId="1473"/>
    <cellStyle name="Обычный 2 18 2" xfId="5405"/>
    <cellStyle name="Обычный 2 19" xfId="3949"/>
    <cellStyle name="Обычный 2 2" xfId="1479"/>
    <cellStyle name="Обычный 2 2 10" xfId="3465"/>
    <cellStyle name="Обычный 2 2 10 2" xfId="7176"/>
    <cellStyle name="Обычный 2 2 11" xfId="3466"/>
    <cellStyle name="Обычный 2 2 11 2" xfId="7177"/>
    <cellStyle name="Обычный 2 2 12" xfId="5411"/>
    <cellStyle name="Обычный 2 2 2" xfId="1480"/>
    <cellStyle name="Обычный 2 2 2 2" xfId="1481"/>
    <cellStyle name="Обычный 2 2 2 2 2" xfId="3467"/>
    <cellStyle name="Обычный 2 2 2 2 2 2" xfId="7178"/>
    <cellStyle name="Обычный 2 2 2 2 3" xfId="5413"/>
    <cellStyle name="Обычный 2 2 2 3" xfId="3468"/>
    <cellStyle name="Обычный 2 2 2 3 2" xfId="7179"/>
    <cellStyle name="Обычный 2 2 2 4" xfId="5412"/>
    <cellStyle name="Обычный 2 2 2_1. ЖГРЭС_коррек ПР 2011-2015" xfId="1482"/>
    <cellStyle name="Обычный 2 2 3" xfId="1483"/>
    <cellStyle name="Обычный 2 2 3 2" xfId="3469"/>
    <cellStyle name="Обычный 2 2 3 2 2" xfId="7180"/>
    <cellStyle name="Обычный 2 2 3 3" xfId="5414"/>
    <cellStyle name="Обычный 2 2 4" xfId="1484"/>
    <cellStyle name="Обычный 2 2 4 2" xfId="1485"/>
    <cellStyle name="Обычный 2 2 4 2 2" xfId="5416"/>
    <cellStyle name="Обычный 2 2 4 3" xfId="5415"/>
    <cellStyle name="Обычный 2 2 5" xfId="1486"/>
    <cellStyle name="Обычный 2 2 5 2" xfId="1487"/>
    <cellStyle name="Обычный 2 2 5 2 2" xfId="5418"/>
    <cellStyle name="Обычный 2 2 5 3" xfId="1488"/>
    <cellStyle name="Обычный 2 2 5 3 2" xfId="5419"/>
    <cellStyle name="Обычный 2 2 5 4" xfId="5417"/>
    <cellStyle name="Обычный 2 2 6" xfId="1489"/>
    <cellStyle name="Обычный 2 2 6 2" xfId="5420"/>
    <cellStyle name="Обычный 2 2 7" xfId="1490"/>
    <cellStyle name="Обычный 2 2 7 2" xfId="5421"/>
    <cellStyle name="Обычный 2 2 8" xfId="1491"/>
    <cellStyle name="Обычный 2 2 8 2" xfId="5422"/>
    <cellStyle name="Обычный 2 2 9" xfId="3470"/>
    <cellStyle name="Обычный 2 2 9 2" xfId="7181"/>
    <cellStyle name="Обычный 2 2_1. ЖГРЭС_коррек ПР 2011-2015" xfId="1492"/>
    <cellStyle name="Обычный 2 20" xfId="7686"/>
    <cellStyle name="Обычный 2 21" xfId="7590"/>
    <cellStyle name="Обычный 2 22" xfId="7587"/>
    <cellStyle name="Обычный 2 23" xfId="7584"/>
    <cellStyle name="Обычный 2 24" xfId="7690"/>
    <cellStyle name="Обычный 2 25" xfId="7694"/>
    <cellStyle name="Обычный 2 26" xfId="7692"/>
    <cellStyle name="Обычный 2 27" xfId="7695"/>
    <cellStyle name="Обычный 2 28" xfId="7699"/>
    <cellStyle name="Обычный 2 29" xfId="7702"/>
    <cellStyle name="Обычный 2 3" xfId="1493"/>
    <cellStyle name="Обычный 2 3 2" xfId="1494"/>
    <cellStyle name="Обычный 2 3 2 2" xfId="1495"/>
    <cellStyle name="Обычный 2 3 2 2 2" xfId="5425"/>
    <cellStyle name="Обычный 2 3 2 3" xfId="1496"/>
    <cellStyle name="Обычный 2 3 2 3 2" xfId="3471"/>
    <cellStyle name="Обычный 2 3 2 3 2 2" xfId="7182"/>
    <cellStyle name="Обычный 2 3 2 3 3" xfId="3472"/>
    <cellStyle name="Обычный 2 3 2 3 3 2" xfId="7183"/>
    <cellStyle name="Обычный 2 3 2 3 4" xfId="5426"/>
    <cellStyle name="Обычный 2 3 2 4" xfId="3473"/>
    <cellStyle name="Обычный 2 3 2 4 2" xfId="7184"/>
    <cellStyle name="Обычный 2 3 2 5" xfId="3474"/>
    <cellStyle name="Обычный 2 3 2 5 2" xfId="7185"/>
    <cellStyle name="Обычный 2 3 2 6" xfId="5424"/>
    <cellStyle name="Обычный 2 3 2_4П" xfId="3475"/>
    <cellStyle name="Обычный 2 3 3" xfId="3476"/>
    <cellStyle name="Обычный 2 3 3 2" xfId="7186"/>
    <cellStyle name="Обычный 2 3 4" xfId="5423"/>
    <cellStyle name="Обычный 2 30" xfId="7701"/>
    <cellStyle name="Обычный 2 31" xfId="7705"/>
    <cellStyle name="Обычный 2 32" xfId="7707"/>
    <cellStyle name="Обычный 2 33" xfId="7708"/>
    <cellStyle name="Обычный 2 34" xfId="7709"/>
    <cellStyle name="Обычный 2 35" xfId="7712"/>
    <cellStyle name="Обычный 2 36" xfId="7713"/>
    <cellStyle name="Обычный 2 37" xfId="7717"/>
    <cellStyle name="Обычный 2 38" xfId="7718"/>
    <cellStyle name="Обычный 2 39" xfId="7720"/>
    <cellStyle name="Обычный 2 4" xfId="1497"/>
    <cellStyle name="Обычный 2 4 2" xfId="3477"/>
    <cellStyle name="Обычный 2 4 2 2" xfId="7187"/>
    <cellStyle name="Обычный 2 4 3" xfId="5427"/>
    <cellStyle name="Обычный 2 4 4" xfId="3478"/>
    <cellStyle name="Обычный 2 4 4 2" xfId="7188"/>
    <cellStyle name="Обычный 2 40" xfId="7721"/>
    <cellStyle name="Обычный 2 41" xfId="7726"/>
    <cellStyle name="Обычный 2 42" xfId="7724"/>
    <cellStyle name="Обычный 2 43" xfId="7723"/>
    <cellStyle name="Обычный 2 44" xfId="7727"/>
    <cellStyle name="Обычный 2 45" xfId="7732"/>
    <cellStyle name="Обычный 2 46" xfId="7733"/>
    <cellStyle name="Обычный 2 47" xfId="7736"/>
    <cellStyle name="Обычный 2 48" xfId="7738"/>
    <cellStyle name="Обычный 2 49" xfId="7740"/>
    <cellStyle name="Обычный 2 5" xfId="1498"/>
    <cellStyle name="Обычный 2 5 2" xfId="1499"/>
    <cellStyle name="Обычный 2 5 2 2" xfId="5429"/>
    <cellStyle name="Обычный 2 5 3" xfId="5428"/>
    <cellStyle name="Обычный 2 5_4П" xfId="3479"/>
    <cellStyle name="Обычный 2 50" xfId="7742"/>
    <cellStyle name="Обычный 2 51" xfId="7744"/>
    <cellStyle name="Обычный 2 52" xfId="7745"/>
    <cellStyle name="Обычный 2 53" xfId="7748"/>
    <cellStyle name="Обычный 2 54" xfId="7749"/>
    <cellStyle name="Обычный 2 55" xfId="7752"/>
    <cellStyle name="Обычный 2 56" xfId="7754"/>
    <cellStyle name="Обычный 2 57" xfId="7756"/>
    <cellStyle name="Обычный 2 58" xfId="7757"/>
    <cellStyle name="Обычный 2 59" xfId="7758"/>
    <cellStyle name="Обычный 2 6" xfId="1500"/>
    <cellStyle name="Обычный 2 6 2" xfId="1501"/>
    <cellStyle name="Обычный 2 6 2 2" xfId="5431"/>
    <cellStyle name="Обычный 2 6 3" xfId="3480"/>
    <cellStyle name="Обычный 2 6 3 2" xfId="7189"/>
    <cellStyle name="Обычный 2 6 4" xfId="3481"/>
    <cellStyle name="Обычный 2 6 4 2" xfId="7190"/>
    <cellStyle name="Обычный 2 6 5" xfId="5430"/>
    <cellStyle name="Обычный 2 6_4П" xfId="3482"/>
    <cellStyle name="Обычный 2 60" xfId="7762"/>
    <cellStyle name="Обычный 2 61" xfId="7763"/>
    <cellStyle name="Обычный 2 62" xfId="7765"/>
    <cellStyle name="Обычный 2 63" xfId="7770"/>
    <cellStyle name="Обычный 2 64" xfId="7769"/>
    <cellStyle name="Обычный 2 65" xfId="7772"/>
    <cellStyle name="Обычный 2 66" xfId="7775"/>
    <cellStyle name="Обычный 2 67" xfId="7776"/>
    <cellStyle name="Обычный 2 68" xfId="7780"/>
    <cellStyle name="Обычный 2 69" xfId="7778"/>
    <cellStyle name="Обычный 2 7" xfId="1502"/>
    <cellStyle name="Обычный 2 7 2" xfId="3483"/>
    <cellStyle name="Обычный 2 7 2 2" xfId="7191"/>
    <cellStyle name="Обычный 2 7 3" xfId="5432"/>
    <cellStyle name="Обычный 2 8" xfId="1503"/>
    <cellStyle name="Обычный 2 8 2" xfId="1504"/>
    <cellStyle name="Обычный 2 8 2 2" xfId="3484"/>
    <cellStyle name="Обычный 2 8 2 2 2" xfId="7192"/>
    <cellStyle name="Обычный 2 8 2 3" xfId="5434"/>
    <cellStyle name="Обычный 2 8 3" xfId="5433"/>
    <cellStyle name="Обычный 2 9" xfId="1505"/>
    <cellStyle name="Обычный 2 9 2" xfId="3485"/>
    <cellStyle name="Обычный 2 9 2 2" xfId="7193"/>
    <cellStyle name="Обычный 2 9 3" xfId="3486"/>
    <cellStyle name="Обычный 2 9 3 2" xfId="7194"/>
    <cellStyle name="Обычный 2 9 4" xfId="5435"/>
    <cellStyle name="Обычный 2 9_4П" xfId="3487"/>
    <cellStyle name="Обычный 2_1 квартал по новой форме" xfId="1506"/>
    <cellStyle name="Обычный 20" xfId="1507"/>
    <cellStyle name="Обычный 20 2" xfId="3488"/>
    <cellStyle name="Обычный 20 2 2" xfId="7195"/>
    <cellStyle name="Обычный 20 3" xfId="5436"/>
    <cellStyle name="Обычный 21" xfId="1508"/>
    <cellStyle name="Обычный 21 2" xfId="3489"/>
    <cellStyle name="Обычный 21 2 2" xfId="3490"/>
    <cellStyle name="Обычный 21 2 2 2" xfId="7197"/>
    <cellStyle name="Обычный 21 2 3" xfId="3491"/>
    <cellStyle name="Обычный 21 2 3 2" xfId="7198"/>
    <cellStyle name="Обычный 21 2 4" xfId="7196"/>
    <cellStyle name="Обычный 21 3" xfId="5437"/>
    <cellStyle name="Обычный 21_4П" xfId="3492"/>
    <cellStyle name="Обычный 22" xfId="1509"/>
    <cellStyle name="Обычный 22 2" xfId="3493"/>
    <cellStyle name="Обычный 22 2 2" xfId="3494"/>
    <cellStyle name="Обычный 22 2 2 2" xfId="7200"/>
    <cellStyle name="Обычный 22 2 3" xfId="3495"/>
    <cellStyle name="Обычный 22 2 3 2" xfId="7201"/>
    <cellStyle name="Обычный 22 2 4" xfId="7199"/>
    <cellStyle name="Обычный 22 3" xfId="5438"/>
    <cellStyle name="Обычный 22_4П" xfId="3496"/>
    <cellStyle name="Обычный 23" xfId="1510"/>
    <cellStyle name="Обычный 23 2" xfId="1511"/>
    <cellStyle name="Обычный 23 2 2" xfId="5440"/>
    <cellStyle name="Обычный 23 3" xfId="5439"/>
    <cellStyle name="Обычный 24" xfId="1512"/>
    <cellStyle name="Обычный 24 2" xfId="5441"/>
    <cellStyle name="Обычный 25" xfId="1513"/>
    <cellStyle name="Обычный 25 2" xfId="5442"/>
    <cellStyle name="Обычный 26" xfId="1514"/>
    <cellStyle name="Обычный 26 2" xfId="5443"/>
    <cellStyle name="Обычный 27" xfId="1515"/>
    <cellStyle name="Обычный 27 2" xfId="5444"/>
    <cellStyle name="Обычный 28" xfId="1516"/>
    <cellStyle name="Обычный 28 2" xfId="5445"/>
    <cellStyle name="Обычный 29" xfId="1517"/>
    <cellStyle name="Обычный 29 2" xfId="5446"/>
    <cellStyle name="Обычный 3" xfId="2"/>
    <cellStyle name="Обычный 3 10" xfId="3497"/>
    <cellStyle name="Обычный 3 10 2" xfId="3498"/>
    <cellStyle name="Обычный 3 10 2 2" xfId="7203"/>
    <cellStyle name="Обычный 3 10 3" xfId="3499"/>
    <cellStyle name="Обычный 3 10 3 2" xfId="7204"/>
    <cellStyle name="Обычный 3 10 4" xfId="7202"/>
    <cellStyle name="Обычный 3 11" xfId="3500"/>
    <cellStyle name="Обычный 3 11 2" xfId="7205"/>
    <cellStyle name="Обычный 3 12" xfId="3501"/>
    <cellStyle name="Обычный 3 12 2" xfId="7206"/>
    <cellStyle name="Обычный 3 13" xfId="15"/>
    <cellStyle name="Обычный 3 13 2" xfId="3955"/>
    <cellStyle name="Обычный 3 14" xfId="3945"/>
    <cellStyle name="Обычный 3 2" xfId="1"/>
    <cellStyle name="Обычный 3 2 2" xfId="1518"/>
    <cellStyle name="Обычный 3 2 2 2" xfId="18"/>
    <cellStyle name="Обычный 3 2 2 2 2" xfId="5"/>
    <cellStyle name="Обычный 3 2 2 2 2 2" xfId="3927"/>
    <cellStyle name="Обычный 3 2 2 2 2 2 2" xfId="7514"/>
    <cellStyle name="Обычный 3 2 2 2 2 3" xfId="3947"/>
    <cellStyle name="Обычный 3 2 2 2 3" xfId="3958"/>
    <cellStyle name="Обычный 3 2 2 3" xfId="3502"/>
    <cellStyle name="Обычный 3 2 2 3 2" xfId="7207"/>
    <cellStyle name="Обычный 3 2 2 4" xfId="3503"/>
    <cellStyle name="Обычный 3 2 2 4 2" xfId="7208"/>
    <cellStyle name="Обычный 3 2 2 5" xfId="13"/>
    <cellStyle name="Обычный 3 2 2 5 2" xfId="3953"/>
    <cellStyle name="Обычный 3 2 2 6" xfId="5447"/>
    <cellStyle name="Обычный 3 2 2_4П" xfId="3504"/>
    <cellStyle name="Обычный 3 2 3" xfId="1519"/>
    <cellStyle name="Обычный 3 2 3 2" xfId="3505"/>
    <cellStyle name="Обычный 3 2 3 2 2" xfId="7209"/>
    <cellStyle name="Обычный 3 2 3 3" xfId="5448"/>
    <cellStyle name="Обычный 3 2 4" xfId="1520"/>
    <cellStyle name="Обычный 3 2 4 2" xfId="3506"/>
    <cellStyle name="Обычный 3 2 4 2 2" xfId="7210"/>
    <cellStyle name="Обычный 3 2 4 3" xfId="3507"/>
    <cellStyle name="Обычный 3 2 4 3 2" xfId="7211"/>
    <cellStyle name="Обычный 3 2 4 4" xfId="5449"/>
    <cellStyle name="Обычный 3 2 5" xfId="3508"/>
    <cellStyle name="Обычный 3 2 5 2" xfId="7212"/>
    <cellStyle name="Обычный 3 2 6" xfId="3509"/>
    <cellStyle name="Обычный 3 2 6 2" xfId="7213"/>
    <cellStyle name="Обычный 3 2 7" xfId="1925"/>
    <cellStyle name="Обычный 3 2 7 2" xfId="5699"/>
    <cellStyle name="Обычный 3 2 8" xfId="3510"/>
    <cellStyle name="Обычный 3 2 8 2" xfId="7214"/>
    <cellStyle name="Обычный 3 2 9" xfId="3944"/>
    <cellStyle name="Обычный 3 3" xfId="1521"/>
    <cellStyle name="Обычный 3 3 2" xfId="1522"/>
    <cellStyle name="Обычный 3 3 2 2" xfId="5451"/>
    <cellStyle name="Обычный 3 3 3" xfId="1926"/>
    <cellStyle name="Обычный 3 3 3 2" xfId="3511"/>
    <cellStyle name="Обычный 3 3 3 2 2" xfId="7215"/>
    <cellStyle name="Обычный 3 3 3 3" xfId="3512"/>
    <cellStyle name="Обычный 3 3 3 3 2" xfId="7216"/>
    <cellStyle name="Обычный 3 3 3 4" xfId="5700"/>
    <cellStyle name="Обычный 3 3 4" xfId="5450"/>
    <cellStyle name="Обычный 3 3_4П" xfId="3513"/>
    <cellStyle name="Обычный 3 4" xfId="1523"/>
    <cellStyle name="Обычный 3 4 2" xfId="1524"/>
    <cellStyle name="Обычный 3 4 2 2" xfId="1525"/>
    <cellStyle name="Обычный 3 4 2 2 2" xfId="5454"/>
    <cellStyle name="Обычный 3 4 2 3" xfId="5453"/>
    <cellStyle name="Обычный 3 4 3" xfId="1526"/>
    <cellStyle name="Обычный 3 4 3 2" xfId="1527"/>
    <cellStyle name="Обычный 3 4 3 2 2" xfId="3514"/>
    <cellStyle name="Обычный 3 4 3 2 2 2" xfId="7217"/>
    <cellStyle name="Обычный 3 4 3 2 3" xfId="3515"/>
    <cellStyle name="Обычный 3 4 3 2 3 2" xfId="7218"/>
    <cellStyle name="Обычный 3 4 3 2 4" xfId="5456"/>
    <cellStyle name="Обычный 3 4 3 3" xfId="5455"/>
    <cellStyle name="Обычный 3 4 4" xfId="3516"/>
    <cellStyle name="Обычный 3 4 4 2" xfId="7219"/>
    <cellStyle name="Обычный 3 4 5" xfId="5452"/>
    <cellStyle name="Обычный 3 5" xfId="1528"/>
    <cellStyle name="Обычный 3 5 2" xfId="1529"/>
    <cellStyle name="Обычный 3 5 2 2" xfId="5458"/>
    <cellStyle name="Обычный 3 5 3" xfId="3517"/>
    <cellStyle name="Обычный 3 5 3 2" xfId="7220"/>
    <cellStyle name="Обычный 3 5 4" xfId="5457"/>
    <cellStyle name="Обычный 3 6" xfId="1530"/>
    <cellStyle name="Обычный 3 6 2" xfId="3518"/>
    <cellStyle name="Обычный 3 6 2 2" xfId="3519"/>
    <cellStyle name="Обычный 3 6 2 2 2" xfId="7222"/>
    <cellStyle name="Обычный 3 6 2 3" xfId="3520"/>
    <cellStyle name="Обычный 3 6 2 3 2" xfId="7223"/>
    <cellStyle name="Обычный 3 6 2 4" xfId="7221"/>
    <cellStyle name="Обычный 3 6 3" xfId="3521"/>
    <cellStyle name="Обычный 3 6 3 2" xfId="3522"/>
    <cellStyle name="Обычный 3 6 3 2 2" xfId="7225"/>
    <cellStyle name="Обычный 3 6 3 3" xfId="3523"/>
    <cellStyle name="Обычный 3 6 3 3 2" xfId="7226"/>
    <cellStyle name="Обычный 3 6 3 4" xfId="7224"/>
    <cellStyle name="Обычный 3 6 4" xfId="3524"/>
    <cellStyle name="Обычный 3 6 4 2" xfId="7227"/>
    <cellStyle name="Обычный 3 6 5" xfId="3525"/>
    <cellStyle name="Обычный 3 6 5 2" xfId="7228"/>
    <cellStyle name="Обычный 3 6 6" xfId="5459"/>
    <cellStyle name="Обычный 3 6_4П" xfId="3526"/>
    <cellStyle name="Обычный 3 7" xfId="3527"/>
    <cellStyle name="Обычный 3 7 2" xfId="7229"/>
    <cellStyle name="Обычный 3 8" xfId="3528"/>
    <cellStyle name="Обычный 3 8 2" xfId="7230"/>
    <cellStyle name="Обычный 3 9" xfId="3529"/>
    <cellStyle name="Обычный 3 9 2" xfId="7231"/>
    <cellStyle name="Обычный 3_3БК_140711" xfId="1531"/>
    <cellStyle name="Обычный 30" xfId="1532"/>
    <cellStyle name="Обычный 30 2" xfId="5460"/>
    <cellStyle name="Обычный 31" xfId="1533"/>
    <cellStyle name="Обычный 31 2" xfId="5461"/>
    <cellStyle name="Обычный 32" xfId="1534"/>
    <cellStyle name="Обычный 32 2" xfId="5462"/>
    <cellStyle name="Обычный 33" xfId="1535"/>
    <cellStyle name="Обычный 33 2" xfId="5463"/>
    <cellStyle name="Обычный 34" xfId="1536"/>
    <cellStyle name="Обычный 34 2" xfId="5464"/>
    <cellStyle name="Обычный 35" xfId="1537"/>
    <cellStyle name="Обычный 35 2" xfId="5465"/>
    <cellStyle name="Обычный 36" xfId="1538"/>
    <cellStyle name="Обычный 36 2" xfId="5466"/>
    <cellStyle name="Обычный 37" xfId="1539"/>
    <cellStyle name="Обычный 37 2" xfId="5467"/>
    <cellStyle name="Обычный 38" xfId="1540"/>
    <cellStyle name="Обычный 38 2" xfId="5468"/>
    <cellStyle name="Обычный 39" xfId="1541"/>
    <cellStyle name="Обычный 39 2" xfId="5469"/>
    <cellStyle name="Обычный 4" xfId="6"/>
    <cellStyle name="Обычный 4 10" xfId="3530"/>
    <cellStyle name="Обычный 4 10 2" xfId="3531"/>
    <cellStyle name="Обычный 4 10 2 2" xfId="7233"/>
    <cellStyle name="Обычный 4 10 3" xfId="3532"/>
    <cellStyle name="Обычный 4 10 3 2" xfId="7234"/>
    <cellStyle name="Обычный 4 10 4" xfId="7232"/>
    <cellStyle name="Обычный 4 11" xfId="3533"/>
    <cellStyle name="Обычный 4 11 2" xfId="3534"/>
    <cellStyle name="Обычный 4 11 2 2" xfId="7236"/>
    <cellStyle name="Обычный 4 11 3" xfId="3535"/>
    <cellStyle name="Обычный 4 11 3 2" xfId="7237"/>
    <cellStyle name="Обычный 4 11 4" xfId="7235"/>
    <cellStyle name="Обычный 4 12" xfId="3536"/>
    <cellStyle name="Обычный 4 12 2" xfId="3537"/>
    <cellStyle name="Обычный 4 12 2 2" xfId="7239"/>
    <cellStyle name="Обычный 4 12 3" xfId="3538"/>
    <cellStyle name="Обычный 4 12 3 2" xfId="7240"/>
    <cellStyle name="Обычный 4 12 4" xfId="7238"/>
    <cellStyle name="Обычный 4 13" xfId="3539"/>
    <cellStyle name="Обычный 4 13 2" xfId="3540"/>
    <cellStyle name="Обычный 4 13 2 2" xfId="7242"/>
    <cellStyle name="Обычный 4 13 3" xfId="3541"/>
    <cellStyle name="Обычный 4 13 3 2" xfId="7243"/>
    <cellStyle name="Обычный 4 13 4" xfId="7241"/>
    <cellStyle name="Обычный 4 14" xfId="3542"/>
    <cellStyle name="Обычный 4 14 2" xfId="3543"/>
    <cellStyle name="Обычный 4 14 2 2" xfId="7245"/>
    <cellStyle name="Обычный 4 14 3" xfId="3544"/>
    <cellStyle name="Обычный 4 14 3 2" xfId="7246"/>
    <cellStyle name="Обычный 4 14 4" xfId="7244"/>
    <cellStyle name="Обычный 4 15" xfId="3545"/>
    <cellStyle name="Обычный 4 15 2" xfId="7247"/>
    <cellStyle name="Обычный 4 16" xfId="3546"/>
    <cellStyle name="Обычный 4 16 2" xfId="7248"/>
    <cellStyle name="Обычный 4 17" xfId="3948"/>
    <cellStyle name="Обычный 4 2" xfId="9"/>
    <cellStyle name="Обычный 4 2 10" xfId="3951"/>
    <cellStyle name="Обычный 4 2 2" xfId="3547"/>
    <cellStyle name="Обычный 4 2 2 2" xfId="3548"/>
    <cellStyle name="Обычный 4 2 2 2 2" xfId="3549"/>
    <cellStyle name="Обычный 4 2 2 2 2 2" xfId="7251"/>
    <cellStyle name="Обычный 4 2 2 2 3" xfId="3550"/>
    <cellStyle name="Обычный 4 2 2 2 3 2" xfId="7252"/>
    <cellStyle name="Обычный 4 2 2 2 4" xfId="7250"/>
    <cellStyle name="Обычный 4 2 2 3" xfId="3551"/>
    <cellStyle name="Обычный 4 2 2 3 2" xfId="7253"/>
    <cellStyle name="Обычный 4 2 2 4" xfId="3552"/>
    <cellStyle name="Обычный 4 2 2 4 2" xfId="7254"/>
    <cellStyle name="Обычный 4 2 2 5" xfId="7249"/>
    <cellStyle name="Обычный 4 2 2_4П" xfId="3553"/>
    <cellStyle name="Обычный 4 2 3" xfId="3554"/>
    <cellStyle name="Обычный 4 2 3 2" xfId="3555"/>
    <cellStyle name="Обычный 4 2 3 2 2" xfId="7256"/>
    <cellStyle name="Обычный 4 2 3 3" xfId="3556"/>
    <cellStyle name="Обычный 4 2 3 3 2" xfId="7257"/>
    <cellStyle name="Обычный 4 2 3 4" xfId="7255"/>
    <cellStyle name="Обычный 4 2 4" xfId="1543"/>
    <cellStyle name="Обычный 4 2 4 2" xfId="5470"/>
    <cellStyle name="Обычный 4 2 5" xfId="3932"/>
    <cellStyle name="Обычный 4 2 5 2" xfId="7519"/>
    <cellStyle name="Обычный 4 2 6" xfId="3930"/>
    <cellStyle name="Обычный 4 2 6 2" xfId="7517"/>
    <cellStyle name="Обычный 4 2 7" xfId="3931"/>
    <cellStyle name="Обычный 4 2 7 2" xfId="7518"/>
    <cellStyle name="Обычный 4 2 8" xfId="3935"/>
    <cellStyle name="Обычный 4 2 8 2" xfId="7521"/>
    <cellStyle name="Обычный 4 2 9" xfId="3933"/>
    <cellStyle name="Обычный 4 2 9 2" xfId="7520"/>
    <cellStyle name="Обычный 4 2_4П" xfId="3557"/>
    <cellStyle name="Обычный 4 3" xfId="1544"/>
    <cellStyle name="Обычный 4 3 2" xfId="1545"/>
    <cellStyle name="Обычный 4 3 2 2" xfId="5472"/>
    <cellStyle name="Обычный 4 3 3" xfId="3558"/>
    <cellStyle name="Обычный 4 3 3 2" xfId="7258"/>
    <cellStyle name="Обычный 4 3 4" xfId="3559"/>
    <cellStyle name="Обычный 4 3 4 2" xfId="7259"/>
    <cellStyle name="Обычный 4 3 5" xfId="3560"/>
    <cellStyle name="Обычный 4 3 5 2" xfId="7260"/>
    <cellStyle name="Обычный 4 3 6" xfId="3561"/>
    <cellStyle name="Обычный 4 3 6 2" xfId="7261"/>
    <cellStyle name="Обычный 4 3 7" xfId="5471"/>
    <cellStyle name="Обычный 4 3_4П" xfId="3562"/>
    <cellStyle name="Обычный 4 4" xfId="1546"/>
    <cellStyle name="Обычный 4 4 2" xfId="3563"/>
    <cellStyle name="Обычный 4 4 2 2" xfId="3564"/>
    <cellStyle name="Обычный 4 4 2 2 2" xfId="7263"/>
    <cellStyle name="Обычный 4 4 2 3" xfId="3565"/>
    <cellStyle name="Обычный 4 4 2 3 2" xfId="7264"/>
    <cellStyle name="Обычный 4 4 2 4" xfId="7262"/>
    <cellStyle name="Обычный 4 4 3" xfId="3566"/>
    <cellStyle name="Обычный 4 4 3 2" xfId="7265"/>
    <cellStyle name="Обычный 4 4 4" xfId="3567"/>
    <cellStyle name="Обычный 4 4 4 2" xfId="7266"/>
    <cellStyle name="Обычный 4 4 5" xfId="5473"/>
    <cellStyle name="Обычный 4 4_4П" xfId="3568"/>
    <cellStyle name="Обычный 4 5" xfId="1547"/>
    <cellStyle name="Обычный 4 5 2" xfId="1548"/>
    <cellStyle name="Обычный 4 5 2 2" xfId="3569"/>
    <cellStyle name="Обычный 4 5 2 2 2" xfId="7267"/>
    <cellStyle name="Обычный 4 5 2 3" xfId="3570"/>
    <cellStyle name="Обычный 4 5 2 3 2" xfId="7268"/>
    <cellStyle name="Обычный 4 5 2 4" xfId="5475"/>
    <cellStyle name="Обычный 4 5 3" xfId="3571"/>
    <cellStyle name="Обычный 4 5 3 2" xfId="7269"/>
    <cellStyle name="Обычный 4 5 4" xfId="3572"/>
    <cellStyle name="Обычный 4 5 4 2" xfId="7270"/>
    <cellStyle name="Обычный 4 5 5" xfId="3573"/>
    <cellStyle name="Обычный 4 5 5 2" xfId="7271"/>
    <cellStyle name="Обычный 4 5 6" xfId="5474"/>
    <cellStyle name="Обычный 4 6" xfId="1549"/>
    <cellStyle name="Обычный 4 6 2" xfId="3574"/>
    <cellStyle name="Обычный 4 6 2 2" xfId="7272"/>
    <cellStyle name="Обычный 4 6 3" xfId="3575"/>
    <cellStyle name="Обычный 4 6 3 2" xfId="7273"/>
    <cellStyle name="Обычный 4 6 4" xfId="5476"/>
    <cellStyle name="Обычный 4 7" xfId="3576"/>
    <cellStyle name="Обычный 4 7 2" xfId="3577"/>
    <cellStyle name="Обычный 4 7 2 2" xfId="7275"/>
    <cellStyle name="Обычный 4 7 3" xfId="3578"/>
    <cellStyle name="Обычный 4 7 3 2" xfId="7276"/>
    <cellStyle name="Обычный 4 7 4" xfId="7274"/>
    <cellStyle name="Обычный 4 8" xfId="3579"/>
    <cellStyle name="Обычный 4 8 2" xfId="3580"/>
    <cellStyle name="Обычный 4 8 2 2" xfId="7278"/>
    <cellStyle name="Обычный 4 8 3" xfId="3581"/>
    <cellStyle name="Обычный 4 8 3 2" xfId="7279"/>
    <cellStyle name="Обычный 4 8 4" xfId="7277"/>
    <cellStyle name="Обычный 4 9" xfId="3582"/>
    <cellStyle name="Обычный 4 9 2" xfId="3583"/>
    <cellStyle name="Обычный 4 9 2 2" xfId="7281"/>
    <cellStyle name="Обычный 4 9 3" xfId="3584"/>
    <cellStyle name="Обычный 4 9 3 2" xfId="7282"/>
    <cellStyle name="Обычный 4 9 4" xfId="7280"/>
    <cellStyle name="Обычный 4_3БК_140711" xfId="1550"/>
    <cellStyle name="Обычный 40" xfId="1551"/>
    <cellStyle name="Обычный 40 2" xfId="5477"/>
    <cellStyle name="Обычный 41" xfId="1552"/>
    <cellStyle name="Обычный 41 2" xfId="5478"/>
    <cellStyle name="Обычный 42" xfId="1553"/>
    <cellStyle name="Обычный 42 2" xfId="5479"/>
    <cellStyle name="Обычный 43" xfId="1554"/>
    <cellStyle name="Обычный 43 2" xfId="5480"/>
    <cellStyle name="Обычный 44" xfId="1555"/>
    <cellStyle name="Обычный 44 2" xfId="5481"/>
    <cellStyle name="Обычный 45" xfId="1556"/>
    <cellStyle name="Обычный 45 2" xfId="3585"/>
    <cellStyle name="Обычный 45 2 2" xfId="7283"/>
    <cellStyle name="Обычный 45 3" xfId="3586"/>
    <cellStyle name="Обычный 45 3 2" xfId="7284"/>
    <cellStyle name="Обычный 45 4" xfId="5482"/>
    <cellStyle name="Обычный 46" xfId="3587"/>
    <cellStyle name="Обычный 46 2" xfId="3588"/>
    <cellStyle name="Обычный 46 2 2" xfId="7286"/>
    <cellStyle name="Обычный 46 3" xfId="3589"/>
    <cellStyle name="Обычный 46 3 2" xfId="7287"/>
    <cellStyle name="Обычный 46 4" xfId="7285"/>
    <cellStyle name="Обычный 47" xfId="3590"/>
    <cellStyle name="Обычный 47 2" xfId="3591"/>
    <cellStyle name="Обычный 47 2 2" xfId="7289"/>
    <cellStyle name="Обычный 47 3" xfId="3592"/>
    <cellStyle name="Обычный 47 3 2" xfId="7290"/>
    <cellStyle name="Обычный 47 4" xfId="7288"/>
    <cellStyle name="Обычный 48" xfId="3593"/>
    <cellStyle name="Обычный 48 2" xfId="3594"/>
    <cellStyle name="Обычный 48 2 2" xfId="7292"/>
    <cellStyle name="Обычный 48 3" xfId="3595"/>
    <cellStyle name="Обычный 48 3 2" xfId="7293"/>
    <cellStyle name="Обычный 48 4" xfId="7291"/>
    <cellStyle name="Обычный 49" xfId="3596"/>
    <cellStyle name="Обычный 49 2" xfId="3597"/>
    <cellStyle name="Обычный 49 2 2" xfId="7295"/>
    <cellStyle name="Обычный 49 3" xfId="3598"/>
    <cellStyle name="Обычный 49 3 2" xfId="7296"/>
    <cellStyle name="Обычный 49 4" xfId="7294"/>
    <cellStyle name="Обычный 5" xfId="1557"/>
    <cellStyle name="Обычный 5 2" xfId="1558"/>
    <cellStyle name="Обычный 5 2 2" xfId="3599"/>
    <cellStyle name="Обычный 5 2 2 2" xfId="7297"/>
    <cellStyle name="Обычный 5 2 3" xfId="5484"/>
    <cellStyle name="Обычный 5 3" xfId="1559"/>
    <cellStyle name="Обычный 5 3 2" xfId="5485"/>
    <cellStyle name="Обычный 5 4" xfId="1560"/>
    <cellStyle name="Обычный 5 4 2" xfId="5486"/>
    <cellStyle name="Обычный 5 5" xfId="3600"/>
    <cellStyle name="Обычный 5 5 2" xfId="7298"/>
    <cellStyle name="Обычный 5 6" xfId="3601"/>
    <cellStyle name="Обычный 5 6 2" xfId="7299"/>
    <cellStyle name="Обычный 5 7" xfId="3602"/>
    <cellStyle name="Обычный 5 7 2" xfId="7300"/>
    <cellStyle name="Обычный 5 8" xfId="5483"/>
    <cellStyle name="Обычный 5_4П" xfId="3603"/>
    <cellStyle name="Обычный 50" xfId="3604"/>
    <cellStyle name="Обычный 50 2" xfId="7301"/>
    <cellStyle name="Обычный 51" xfId="3605"/>
    <cellStyle name="Обычный 51 2" xfId="7302"/>
    <cellStyle name="Обычный 52" xfId="3606"/>
    <cellStyle name="Обычный 52 2" xfId="7303"/>
    <cellStyle name="Обычный 53" xfId="3607"/>
    <cellStyle name="Обычный 53 2" xfId="7304"/>
    <cellStyle name="Обычный 54" xfId="3608"/>
    <cellStyle name="Обычный 54 2" xfId="7305"/>
    <cellStyle name="Обычный 55" xfId="3609"/>
    <cellStyle name="Обычный 55 2" xfId="7306"/>
    <cellStyle name="Обычный 56" xfId="3939"/>
    <cellStyle name="Обычный 57" xfId="3940"/>
    <cellStyle name="Обычный 58" xfId="3941"/>
    <cellStyle name="Обычный 59" xfId="3942"/>
    <cellStyle name="Обычный 6" xfId="1561"/>
    <cellStyle name="Обычный 6 2" xfId="1562"/>
    <cellStyle name="Обычный 6 2 2" xfId="3610"/>
    <cellStyle name="Обычный 6 2 2 2" xfId="7307"/>
    <cellStyle name="Обычный 6 2 3" xfId="5488"/>
    <cellStyle name="Обычный 6 3" xfId="3611"/>
    <cellStyle name="Обычный 6 3 2" xfId="7308"/>
    <cellStyle name="Обычный 6 4" xfId="5487"/>
    <cellStyle name="Обычный 6_4П" xfId="3612"/>
    <cellStyle name="Обычный 60" xfId="3943"/>
    <cellStyle name="Обычный 61" xfId="7510"/>
    <cellStyle name="Обычный 62" xfId="7687"/>
    <cellStyle name="Обычный 63" xfId="7591"/>
    <cellStyle name="Обычный 64" xfId="7589"/>
    <cellStyle name="Обычный 65" xfId="7588"/>
    <cellStyle name="Обычный 66" xfId="7688"/>
    <cellStyle name="Обычный 67" xfId="7689"/>
    <cellStyle name="Обычный 68" xfId="7691"/>
    <cellStyle name="Обычный 69" xfId="7696"/>
    <cellStyle name="Обычный 7" xfId="1563"/>
    <cellStyle name="Обычный 7 2" xfId="1564"/>
    <cellStyle name="Обычный 7 2 2" xfId="1565"/>
    <cellStyle name="Обычный 7 2 2 2" xfId="3613"/>
    <cellStyle name="Обычный 7 2 2 2 2" xfId="3614"/>
    <cellStyle name="Обычный 7 2 2 2 2 2" xfId="7310"/>
    <cellStyle name="Обычный 7 2 2 2 3" xfId="3615"/>
    <cellStyle name="Обычный 7 2 2 2 3 2" xfId="7311"/>
    <cellStyle name="Обычный 7 2 2 2 4" xfId="7309"/>
    <cellStyle name="Обычный 7 2 2 3" xfId="5491"/>
    <cellStyle name="Обычный 7 2 3" xfId="5490"/>
    <cellStyle name="Обычный 7 3" xfId="1566"/>
    <cellStyle name="Обычный 7 3 2" xfId="3616"/>
    <cellStyle name="Обычный 7 3 2 2" xfId="7312"/>
    <cellStyle name="Обычный 7 3 3" xfId="5492"/>
    <cellStyle name="Обычный 7 4" xfId="1567"/>
    <cellStyle name="Обычный 7 4 2" xfId="5493"/>
    <cellStyle name="Обычный 7 5" xfId="3617"/>
    <cellStyle name="Обычный 7 5 2" xfId="7313"/>
    <cellStyle name="Обычный 7 6" xfId="5489"/>
    <cellStyle name="Обычный 7_1 вариант (ФОТ-454319)1" xfId="1568"/>
    <cellStyle name="Обычный 70" xfId="7697"/>
    <cellStyle name="Обычный 71" xfId="7698"/>
    <cellStyle name="Обычный 72" xfId="7703"/>
    <cellStyle name="Обычный 73" xfId="7700"/>
    <cellStyle name="Обычный 74" xfId="7706"/>
    <cellStyle name="Обычный 75" xfId="7704"/>
    <cellStyle name="Обычный 76" xfId="7710"/>
    <cellStyle name="Обычный 77" xfId="7711"/>
    <cellStyle name="Обычный 78" xfId="7716"/>
    <cellStyle name="Обычный 79" xfId="7714"/>
    <cellStyle name="Обычный 8" xfId="1569"/>
    <cellStyle name="Обычный 8 2" xfId="1570"/>
    <cellStyle name="Обычный 8 2 2" xfId="1571"/>
    <cellStyle name="Обычный 8 2 2 2" xfId="5496"/>
    <cellStyle name="Обычный 8 2 3" xfId="3618"/>
    <cellStyle name="Обычный 8 2 3 2" xfId="7314"/>
    <cellStyle name="Обычный 8 2 4" xfId="3619"/>
    <cellStyle name="Обычный 8 2 4 2" xfId="7315"/>
    <cellStyle name="Обычный 8 2 5" xfId="5495"/>
    <cellStyle name="Обычный 8 3" xfId="1572"/>
    <cellStyle name="Обычный 8 3 2" xfId="3620"/>
    <cellStyle name="Обычный 8 3 2 2" xfId="7316"/>
    <cellStyle name="Обычный 8 3 3" xfId="5497"/>
    <cellStyle name="Обычный 8 4" xfId="5494"/>
    <cellStyle name="Обычный 8_4П" xfId="3621"/>
    <cellStyle name="Обычный 80" xfId="7715"/>
    <cellStyle name="Обычный 81" xfId="7719"/>
    <cellStyle name="Обычный 82" xfId="7725"/>
    <cellStyle name="Обычный 83" xfId="7722"/>
    <cellStyle name="Обычный 84" xfId="7728"/>
    <cellStyle name="Обычный 85" xfId="7729"/>
    <cellStyle name="Обычный 86" xfId="7730"/>
    <cellStyle name="Обычный 87" xfId="7731"/>
    <cellStyle name="Обычный 88" xfId="7735"/>
    <cellStyle name="Обычный 89" xfId="7734"/>
    <cellStyle name="Обычный 9" xfId="1573"/>
    <cellStyle name="Обычный 9 2" xfId="1574"/>
    <cellStyle name="Обычный 9 2 2" xfId="1575"/>
    <cellStyle name="Обычный 9 2 2 2" xfId="5500"/>
    <cellStyle name="Обычный 9 2 3" xfId="3622"/>
    <cellStyle name="Обычный 9 2 3 2" xfId="7317"/>
    <cellStyle name="Обычный 9 2 4" xfId="5499"/>
    <cellStyle name="Обычный 9 3" xfId="1576"/>
    <cellStyle name="Обычный 9 3 2" xfId="5501"/>
    <cellStyle name="Обычный 9 4" xfId="1577"/>
    <cellStyle name="Обычный 9 4 2" xfId="5502"/>
    <cellStyle name="Обычный 9 5" xfId="3623"/>
    <cellStyle name="Обычный 9 5 2" xfId="7318"/>
    <cellStyle name="Обычный 9 6" xfId="5498"/>
    <cellStyle name="Обычный 9_4П" xfId="3624"/>
    <cellStyle name="Обычный 90" xfId="7737"/>
    <cellStyle name="Обычный 91" xfId="7739"/>
    <cellStyle name="Обычный 92" xfId="7741"/>
    <cellStyle name="Обычный 93" xfId="7743"/>
    <cellStyle name="Обычный 94" xfId="7746"/>
    <cellStyle name="Обычный 95" xfId="7747"/>
    <cellStyle name="Обычный 96" xfId="7750"/>
    <cellStyle name="Обычный 97" xfId="7751"/>
    <cellStyle name="Обычный 98" xfId="7753"/>
    <cellStyle name="Обычный 99" xfId="7755"/>
    <cellStyle name="п" xfId="1578"/>
    <cellStyle name="п 10" xfId="5503"/>
    <cellStyle name="п 2" xfId="1579"/>
    <cellStyle name="п 2 2" xfId="3625"/>
    <cellStyle name="п 2 2 2" xfId="7319"/>
    <cellStyle name="п 2 3" xfId="5504"/>
    <cellStyle name="п 3" xfId="1580"/>
    <cellStyle name="п 3 2" xfId="3626"/>
    <cellStyle name="п 3 2 2" xfId="7320"/>
    <cellStyle name="п 3 3" xfId="5505"/>
    <cellStyle name="п 4" xfId="1581"/>
    <cellStyle name="п 4 2" xfId="3627"/>
    <cellStyle name="п 4 2 2" xfId="7321"/>
    <cellStyle name="п 4 3" xfId="5506"/>
    <cellStyle name="п 5" xfId="1582"/>
    <cellStyle name="п 5 2" xfId="3628"/>
    <cellStyle name="п 5 2 2" xfId="7322"/>
    <cellStyle name="п 5 3" xfId="5507"/>
    <cellStyle name="п 6" xfId="1583"/>
    <cellStyle name="п 6 2" xfId="3629"/>
    <cellStyle name="п 6 2 2" xfId="7323"/>
    <cellStyle name="п 6 3" xfId="5508"/>
    <cellStyle name="п 7" xfId="1584"/>
    <cellStyle name="п 7 2" xfId="3630"/>
    <cellStyle name="п 7 2 2" xfId="7324"/>
    <cellStyle name="п 7 3" xfId="5509"/>
    <cellStyle name="п 8" xfId="1585"/>
    <cellStyle name="п 8 2" xfId="3631"/>
    <cellStyle name="п 8 2 2" xfId="7325"/>
    <cellStyle name="п 8 3" xfId="5510"/>
    <cellStyle name="п 9" xfId="3632"/>
    <cellStyle name="п 9 2" xfId="7326"/>
    <cellStyle name="Плохой 2" xfId="1586"/>
    <cellStyle name="Плохой 2 2" xfId="3633"/>
    <cellStyle name="Плохой 2 2 2" xfId="7327"/>
    <cellStyle name="Плохой 2 3" xfId="5511"/>
    <cellStyle name="Плохой 3" xfId="1587"/>
    <cellStyle name="Плохой 3 2" xfId="3634"/>
    <cellStyle name="Плохой 3 2 2" xfId="7328"/>
    <cellStyle name="Плохой 3 3" xfId="5512"/>
    <cellStyle name="Подгруппа" xfId="3635"/>
    <cellStyle name="Пояснение 2" xfId="1588"/>
    <cellStyle name="Пояснение 2 2" xfId="3636"/>
    <cellStyle name="Пояснение 2 2 2" xfId="7330"/>
    <cellStyle name="Пояснение 2 3" xfId="5513"/>
    <cellStyle name="Пояснение 3" xfId="1589"/>
    <cellStyle name="Пояснение 3 2" xfId="3637"/>
    <cellStyle name="Пояснение 3 2 2" xfId="7331"/>
    <cellStyle name="Пояснение 3 3" xfId="5514"/>
    <cellStyle name="Примечание 2" xfId="1590"/>
    <cellStyle name="Примечание 2 2" xfId="3638"/>
    <cellStyle name="Примечание 2 2 2" xfId="7332"/>
    <cellStyle name="Примечание 2 3" xfId="5515"/>
    <cellStyle name="Примечание 3" xfId="1591"/>
    <cellStyle name="Примечание 3 2" xfId="3639"/>
    <cellStyle name="Примечание 3 2 2" xfId="7333"/>
    <cellStyle name="Примечание 3 3" xfId="5516"/>
    <cellStyle name="Продукт" xfId="3640"/>
    <cellStyle name="Процентный" xfId="3938" builtinId="5"/>
    <cellStyle name="Процентный 10" xfId="1592"/>
    <cellStyle name="Процентный 10 2" xfId="1593"/>
    <cellStyle name="Процентный 10 3" xfId="1594"/>
    <cellStyle name="Процентный 11" xfId="3641"/>
    <cellStyle name="Процентный 11 2" xfId="3642"/>
    <cellStyle name="Процентный 11 2 2" xfId="3643"/>
    <cellStyle name="Процентный 11 2 3" xfId="3644"/>
    <cellStyle name="Процентный 11 3" xfId="3645"/>
    <cellStyle name="Процентный 11 4" xfId="3646"/>
    <cellStyle name="Процентный 12" xfId="3647"/>
    <cellStyle name="Процентный 13" xfId="3648"/>
    <cellStyle name="Процентный 13 2" xfId="3649"/>
    <cellStyle name="Процентный 13 2 2" xfId="3650"/>
    <cellStyle name="Процентный 13 2 3" xfId="3651"/>
    <cellStyle name="Процентный 13 3" xfId="3652"/>
    <cellStyle name="Процентный 13 4" xfId="3653"/>
    <cellStyle name="Процентный 14" xfId="3654"/>
    <cellStyle name="Процентный 14 2" xfId="3655"/>
    <cellStyle name="Процентный 14 3" xfId="3656"/>
    <cellStyle name="Процентный 15" xfId="3657"/>
    <cellStyle name="Процентный 15 2" xfId="3658"/>
    <cellStyle name="Процентный 15 3" xfId="3659"/>
    <cellStyle name="Процентный 16" xfId="3660"/>
    <cellStyle name="Процентный 16 2" xfId="3661"/>
    <cellStyle name="Процентный 16 3" xfId="3662"/>
    <cellStyle name="Процентный 17" xfId="3663"/>
    <cellStyle name="Процентный 17 2" xfId="3664"/>
    <cellStyle name="Процентный 17 3" xfId="3665"/>
    <cellStyle name="Процентный 18" xfId="3666"/>
    <cellStyle name="Процентный 18 2" xfId="3667"/>
    <cellStyle name="Процентный 18 3" xfId="3668"/>
    <cellStyle name="Процентный 19" xfId="3669"/>
    <cellStyle name="Процентный 19 2" xfId="3670"/>
    <cellStyle name="Процентный 19 3" xfId="3671"/>
    <cellStyle name="Процентный 2" xfId="1595"/>
    <cellStyle name="Процентный 2 2" xfId="1596"/>
    <cellStyle name="Процентный 2 2 2" xfId="1597"/>
    <cellStyle name="Процентный 2 2 2 2" xfId="1598"/>
    <cellStyle name="Процентный 2 2 2 2 2" xfId="1599"/>
    <cellStyle name="Процентный 2 2 2 3" xfId="1600"/>
    <cellStyle name="Процентный 2 2 3" xfId="1601"/>
    <cellStyle name="Процентный 2 2 4" xfId="3672"/>
    <cellStyle name="Процентный 2 3" xfId="1602"/>
    <cellStyle name="Процентный 2 3 2" xfId="1603"/>
    <cellStyle name="Процентный 2 3 2 2" xfId="1604"/>
    <cellStyle name="Процентный 2 3 2 2 2" xfId="1605"/>
    <cellStyle name="Процентный 2 3 2 3" xfId="1606"/>
    <cellStyle name="Процентный 2 3 2 4" xfId="1607"/>
    <cellStyle name="Процентный 2 3 3" xfId="1608"/>
    <cellStyle name="Процентный 2 3 4" xfId="1609"/>
    <cellStyle name="Процентный 2 4" xfId="1610"/>
    <cellStyle name="Процентный 2 4 2" xfId="3673"/>
    <cellStyle name="Процентный 2 5" xfId="1611"/>
    <cellStyle name="Процентный 2 6" xfId="3674"/>
    <cellStyle name="Процентный 2 7" xfId="3675"/>
    <cellStyle name="Процентный 20" xfId="3676"/>
    <cellStyle name="Процентный 21" xfId="3677"/>
    <cellStyle name="Процентный 3" xfId="1612"/>
    <cellStyle name="Процентный 3 10" xfId="3678"/>
    <cellStyle name="Процентный 3 10 2" xfId="3679"/>
    <cellStyle name="Процентный 3 10 3" xfId="3680"/>
    <cellStyle name="Процентный 3 11" xfId="3681"/>
    <cellStyle name="Процентный 3 11 2" xfId="3682"/>
    <cellStyle name="Процентный 3 11 3" xfId="3683"/>
    <cellStyle name="Процентный 3 12" xfId="3684"/>
    <cellStyle name="Процентный 3 12 2" xfId="3685"/>
    <cellStyle name="Процентный 3 12 3" xfId="3686"/>
    <cellStyle name="Процентный 3 13" xfId="3687"/>
    <cellStyle name="Процентный 3 13 2" xfId="3688"/>
    <cellStyle name="Процентный 3 13 3" xfId="3689"/>
    <cellStyle name="Процентный 3 14" xfId="3690"/>
    <cellStyle name="Процентный 3 14 2" xfId="3691"/>
    <cellStyle name="Процентный 3 14 3" xfId="3692"/>
    <cellStyle name="Процентный 3 15" xfId="3693"/>
    <cellStyle name="Процентный 3 15 2" xfId="3694"/>
    <cellStyle name="Процентный 3 15 3" xfId="3695"/>
    <cellStyle name="Процентный 3 16" xfId="3696"/>
    <cellStyle name="Процентный 3 16 2" xfId="3697"/>
    <cellStyle name="Процентный 3 16 3" xfId="3698"/>
    <cellStyle name="Процентный 3 17" xfId="3699"/>
    <cellStyle name="Процентный 3 17 2" xfId="3700"/>
    <cellStyle name="Процентный 3 17 3" xfId="3701"/>
    <cellStyle name="Процентный 3 18" xfId="3925"/>
    <cellStyle name="Процентный 3 2" xfId="1613"/>
    <cellStyle name="Процентный 3 2 2" xfId="1614"/>
    <cellStyle name="Процентный 3 2 2 2" xfId="1615"/>
    <cellStyle name="Процентный 3 2 3" xfId="1616"/>
    <cellStyle name="Процентный 3 2 4" xfId="3702"/>
    <cellStyle name="Процентный 3 3" xfId="1617"/>
    <cellStyle name="Процентный 3 3 2" xfId="3703"/>
    <cellStyle name="Процентный 3 3 3" xfId="3704"/>
    <cellStyle name="Процентный 3 4" xfId="1618"/>
    <cellStyle name="Процентный 3 4 2" xfId="1619"/>
    <cellStyle name="Процентный 3 4 2 2" xfId="1620"/>
    <cellStyle name="Процентный 3 4 3" xfId="1621"/>
    <cellStyle name="Процентный 3 4 4" xfId="1622"/>
    <cellStyle name="Процентный 3 4 5" xfId="3705"/>
    <cellStyle name="Процентный 3 4 6" xfId="3706"/>
    <cellStyle name="Процентный 3 5" xfId="1623"/>
    <cellStyle name="Процентный 3 5 2" xfId="1624"/>
    <cellStyle name="Процентный 3 5 3" xfId="1625"/>
    <cellStyle name="Процентный 3 6" xfId="1626"/>
    <cellStyle name="Процентный 3 6 2" xfId="1627"/>
    <cellStyle name="Процентный 3 6 3" xfId="1628"/>
    <cellStyle name="Процентный 3 6 4" xfId="3707"/>
    <cellStyle name="Процентный 3 6 5" xfId="3708"/>
    <cellStyle name="Процентный 3 7" xfId="1629"/>
    <cellStyle name="Процентный 3 7 2" xfId="1630"/>
    <cellStyle name="Процентный 3 7 3" xfId="3709"/>
    <cellStyle name="Процентный 3 7 4" xfId="3710"/>
    <cellStyle name="Процентный 3 7 5" xfId="3711"/>
    <cellStyle name="Процентный 3 8" xfId="1631"/>
    <cellStyle name="Процентный 3 8 2" xfId="3712"/>
    <cellStyle name="Процентный 3 8 3" xfId="3713"/>
    <cellStyle name="Процентный 3 8 4" xfId="3714"/>
    <cellStyle name="Процентный 3 9" xfId="3715"/>
    <cellStyle name="Процентный 3 9 2" xfId="3716"/>
    <cellStyle name="Процентный 3 9 3" xfId="3717"/>
    <cellStyle name="Процентный 4" xfId="1632"/>
    <cellStyle name="Процентный 4 2" xfId="1633"/>
    <cellStyle name="Процентный 4 3" xfId="1634"/>
    <cellStyle name="Процентный 4 3 2" xfId="1635"/>
    <cellStyle name="Процентный 4 3 2 2" xfId="1636"/>
    <cellStyle name="Процентный 4 3 2 3" xfId="3718"/>
    <cellStyle name="Процентный 4 3 2 4" xfId="3719"/>
    <cellStyle name="Процентный 4 3 3" xfId="1637"/>
    <cellStyle name="Процентный 4 3 4" xfId="1638"/>
    <cellStyle name="Процентный 4 4" xfId="1639"/>
    <cellStyle name="Процентный 5" xfId="1640"/>
    <cellStyle name="Процентный 5 2" xfId="1641"/>
    <cellStyle name="Процентный 5 2 2" xfId="1642"/>
    <cellStyle name="Процентный 5 2 2 2" xfId="1643"/>
    <cellStyle name="Процентный 5 2 3" xfId="1644"/>
    <cellStyle name="Процентный 5 2 4" xfId="1645"/>
    <cellStyle name="Процентный 5 3" xfId="1646"/>
    <cellStyle name="Процентный 5 4" xfId="1647"/>
    <cellStyle name="Процентный 6" xfId="1648"/>
    <cellStyle name="Процентный 6 2" xfId="1649"/>
    <cellStyle name="Процентный 6 2 2" xfId="1650"/>
    <cellStyle name="Процентный 6 2 2 2" xfId="1651"/>
    <cellStyle name="Процентный 6 2 3" xfId="1652"/>
    <cellStyle name="Процентный 6 2 4" xfId="1653"/>
    <cellStyle name="Процентный 6 3" xfId="1654"/>
    <cellStyle name="Процентный 6 4" xfId="1655"/>
    <cellStyle name="Процентный 6 5" xfId="3720"/>
    <cellStyle name="Процентный 6 6" xfId="3721"/>
    <cellStyle name="Процентный 7" xfId="1656"/>
    <cellStyle name="Процентный 7 2" xfId="1657"/>
    <cellStyle name="Процентный 7 2 2" xfId="1658"/>
    <cellStyle name="Процентный 7 2 3" xfId="1659"/>
    <cellStyle name="Процентный 7 2 4" xfId="3722"/>
    <cellStyle name="Процентный 7 2 5" xfId="3723"/>
    <cellStyle name="Процентный 7 3" xfId="1660"/>
    <cellStyle name="Процентный 7 3 2" xfId="3724"/>
    <cellStyle name="Процентный 7 4" xfId="1661"/>
    <cellStyle name="Процентный 7 4 2" xfId="1662"/>
    <cellStyle name="Процентный 7 4 3" xfId="3725"/>
    <cellStyle name="Процентный 7 4 4" xfId="3726"/>
    <cellStyle name="Процентный 7 5" xfId="1663"/>
    <cellStyle name="Процентный 7 6" xfId="1664"/>
    <cellStyle name="Процентный 8" xfId="1665"/>
    <cellStyle name="Процентный 8 2" xfId="3727"/>
    <cellStyle name="Процентный 9" xfId="1666"/>
    <cellStyle name="Разница" xfId="3728"/>
    <cellStyle name="руб. (0)" xfId="3729"/>
    <cellStyle name="Связанная ячейка 2" xfId="1667"/>
    <cellStyle name="Связанная ячейка 2 2" xfId="3730"/>
    <cellStyle name="Связанная ячейка 2 2 2" xfId="7424"/>
    <cellStyle name="Связанная ячейка 2 3" xfId="5592"/>
    <cellStyle name="Связанная ячейка 3" xfId="1668"/>
    <cellStyle name="Связанная ячейка 3 2" xfId="3731"/>
    <cellStyle name="Связанная ячейка 3 2 2" xfId="7425"/>
    <cellStyle name="Связанная ячейка 3 3" xfId="5593"/>
    <cellStyle name="Стиль 1" xfId="1669"/>
    <cellStyle name="Стиль 1 2" xfId="1670"/>
    <cellStyle name="Стиль 1 2 2" xfId="1671"/>
    <cellStyle name="Стиль 1 2 2 2" xfId="1672"/>
    <cellStyle name="Стиль 1 2 2 2 2" xfId="5597"/>
    <cellStyle name="Стиль 1 2 2 3" xfId="5596"/>
    <cellStyle name="Стиль 1 2 2_4П" xfId="3732"/>
    <cellStyle name="Стиль 1 2 3" xfId="1673"/>
    <cellStyle name="Стиль 1 2 3 2" xfId="3733"/>
    <cellStyle name="Стиль 1 2 3 2 2" xfId="7426"/>
    <cellStyle name="Стиль 1 2 3 3" xfId="5598"/>
    <cellStyle name="Стиль 1 2 3_4П" xfId="3734"/>
    <cellStyle name="Стиль 1 2 4" xfId="3735"/>
    <cellStyle name="Стиль 1 2 4 2" xfId="7427"/>
    <cellStyle name="Стиль 1 2 5" xfId="5595"/>
    <cellStyle name="Стиль 1 3" xfId="1674"/>
    <cellStyle name="Стиль 1 3 2" xfId="1675"/>
    <cellStyle name="Стиль 1 3 2 2" xfId="3736"/>
    <cellStyle name="Стиль 1 3 2 2 2" xfId="7428"/>
    <cellStyle name="Стиль 1 3 2 3" xfId="3737"/>
    <cellStyle name="Стиль 1 3 2 3 2" xfId="7429"/>
    <cellStyle name="Стиль 1 3 2 4" xfId="5600"/>
    <cellStyle name="Стиль 1 3 2_4П" xfId="3738"/>
    <cellStyle name="Стиль 1 3 3" xfId="3739"/>
    <cellStyle name="Стиль 1 3 3 2" xfId="7430"/>
    <cellStyle name="Стиль 1 3 4" xfId="5599"/>
    <cellStyle name="Стиль 1 3 5" xfId="7586"/>
    <cellStyle name="Стиль 1 3_4П" xfId="3740"/>
    <cellStyle name="Стиль 1 4" xfId="1676"/>
    <cellStyle name="Стиль 1 4 2" xfId="1677"/>
    <cellStyle name="Стиль 1 4 2 2" xfId="5602"/>
    <cellStyle name="Стиль 1 4 3" xfId="5601"/>
    <cellStyle name="Стиль 1 4_4П" xfId="3741"/>
    <cellStyle name="Стиль 1 5" xfId="1678"/>
    <cellStyle name="Стиль 1 5 2" xfId="3742"/>
    <cellStyle name="Стиль 1 5 2 2" xfId="7431"/>
    <cellStyle name="Стиль 1 5 3" xfId="5603"/>
    <cellStyle name="Стиль 1 6" xfId="1679"/>
    <cellStyle name="Стиль 1 6 2" xfId="3743"/>
    <cellStyle name="Стиль 1 6 2 2" xfId="7432"/>
    <cellStyle name="Стиль 1 6 3" xfId="5604"/>
    <cellStyle name="Стиль 1 7" xfId="3744"/>
    <cellStyle name="Стиль 1 7 2" xfId="7433"/>
    <cellStyle name="Стиль 1 8" xfId="5594"/>
    <cellStyle name="Стиль 1 9" xfId="7585"/>
    <cellStyle name="Стиль 1_(1) Проект скорр инвест бюджета на 2011 год_18 04 2011 (2)" xfId="1680"/>
    <cellStyle name="Стиль 10" xfId="1681"/>
    <cellStyle name="Стиль 10 2" xfId="5605"/>
    <cellStyle name="Стиль 2" xfId="1682"/>
    <cellStyle name="Стиль 2 2" xfId="1683"/>
    <cellStyle name="Стиль 2 2 2" xfId="3745"/>
    <cellStyle name="Стиль 2 2 2 2" xfId="7434"/>
    <cellStyle name="Стиль 2 2 3" xfId="5607"/>
    <cellStyle name="Стиль 2 3" xfId="5606"/>
    <cellStyle name="Стиль 3" xfId="1684"/>
    <cellStyle name="Стиль 3 2" xfId="1685"/>
    <cellStyle name="Стиль 3 2 2" xfId="3746"/>
    <cellStyle name="Стиль 3 2 2 2" xfId="7435"/>
    <cellStyle name="Стиль 3 2 3" xfId="5609"/>
    <cellStyle name="Стиль 3 3" xfId="5608"/>
    <cellStyle name="Стиль 4" xfId="1686"/>
    <cellStyle name="Стиль 4 2" xfId="1687"/>
    <cellStyle name="Стиль 4 2 2" xfId="3747"/>
    <cellStyle name="Стиль 4 2 2 2" xfId="7436"/>
    <cellStyle name="Стиль 4 2 3" xfId="5611"/>
    <cellStyle name="Стиль 4 3" xfId="5610"/>
    <cellStyle name="Стиль 5" xfId="1688"/>
    <cellStyle name="Стиль 5 2" xfId="1689"/>
    <cellStyle name="Стиль 5 2 2" xfId="3748"/>
    <cellStyle name="Стиль 5 2 2 2" xfId="7437"/>
    <cellStyle name="Стиль 5 2 3" xfId="5613"/>
    <cellStyle name="Стиль 5 3" xfId="5612"/>
    <cellStyle name="Стиль 6" xfId="1690"/>
    <cellStyle name="Стиль 6 2" xfId="1691"/>
    <cellStyle name="Стиль 6 2 2" xfId="3749"/>
    <cellStyle name="Стиль 6 2 2 2" xfId="7438"/>
    <cellStyle name="Стиль 6 2 3" xfId="3750"/>
    <cellStyle name="Стиль 6 2 3 2" xfId="7439"/>
    <cellStyle name="Стиль 6 2 4" xfId="5615"/>
    <cellStyle name="Стиль 6 2_4П" xfId="3751"/>
    <cellStyle name="Стиль 6 3" xfId="1692"/>
    <cellStyle name="Стиль 6 3 2" xfId="5616"/>
    <cellStyle name="Стиль 6 4" xfId="3752"/>
    <cellStyle name="Стиль 6 4 2" xfId="7440"/>
    <cellStyle name="Стиль 6 5" xfId="5614"/>
    <cellStyle name="Стиль 6_4П" xfId="3753"/>
    <cellStyle name="Стиль 7" xfId="1693"/>
    <cellStyle name="Стиль 7 2" xfId="3754"/>
    <cellStyle name="Стиль 7 2 2" xfId="7441"/>
    <cellStyle name="Стиль 7 3" xfId="5617"/>
    <cellStyle name="Стиль 8" xfId="1694"/>
    <cellStyle name="Стиль 8 2" xfId="5618"/>
    <cellStyle name="Стиль 9" xfId="1695"/>
    <cellStyle name="Стиль 9 2" xfId="5619"/>
    <cellStyle name="Стиль_названий" xfId="1696"/>
    <cellStyle name="Строка нечётная" xfId="1697"/>
    <cellStyle name="Строка нечётная 2" xfId="1698"/>
    <cellStyle name="Строка нечётная 2 2" xfId="5621"/>
    <cellStyle name="Строка нечётная 3" xfId="5620"/>
    <cellStyle name="Строка чётная" xfId="1699"/>
    <cellStyle name="Строка чётная 2" xfId="1700"/>
    <cellStyle name="Строка чётная 2 2" xfId="5623"/>
    <cellStyle name="Строка чётная 3" xfId="5622"/>
    <cellStyle name="Субсчет" xfId="3755"/>
    <cellStyle name="Счет" xfId="3756"/>
    <cellStyle name="Текст предупреждения 2" xfId="1701"/>
    <cellStyle name="Текст предупреждения 2 2" xfId="3757"/>
    <cellStyle name="Текст предупреждения 2 2 2" xfId="7444"/>
    <cellStyle name="Текст предупреждения 2 3" xfId="5624"/>
    <cellStyle name="Текст предупреждения 3" xfId="1702"/>
    <cellStyle name="Текст предупреждения 3 2" xfId="3758"/>
    <cellStyle name="Текст предупреждения 3 2 2" xfId="7445"/>
    <cellStyle name="Текст предупреждения 3 3" xfId="5625"/>
    <cellStyle name="Текстовый" xfId="3759"/>
    <cellStyle name="тонн (0)" xfId="3760"/>
    <cellStyle name="Тыс $ (0)" xfId="3761"/>
    <cellStyle name="Тыс $ (0) 2" xfId="7448"/>
    <cellStyle name="Тыс (0)" xfId="3762"/>
    <cellStyle name="тыс. тонн (0)" xfId="3763"/>
    <cellStyle name="Тысячи [0]" xfId="1703"/>
    <cellStyle name="Тысячи [0] 2" xfId="1704"/>
    <cellStyle name="Тысячи [0] 2 2" xfId="1705"/>
    <cellStyle name="Тысячи [0] 2 2 2" xfId="3764"/>
    <cellStyle name="Тысячи [0] 3" xfId="3765"/>
    <cellStyle name="Тысячи [0] 4" xfId="3766"/>
    <cellStyle name="Тысячи [0] 4 2" xfId="3767"/>
    <cellStyle name="Тысячи [а]" xfId="1706"/>
    <cellStyle name="Тысячи_010SN05" xfId="1707"/>
    <cellStyle name="ҮЂғҺ‹Һ‚ҺЉ1" xfId="1708"/>
    <cellStyle name="ҮЂғҺ‹Һ‚ҺЉ1 2" xfId="3768"/>
    <cellStyle name="ҮЂғҺ‹Һ‚ҺЉ1 2 2" xfId="7455"/>
    <cellStyle name="ҮЂғҺ‹Һ‚ҺЉ1 3" xfId="5631"/>
    <cellStyle name="ҮЂғҺ‹Һ‚ҺЉ2" xfId="1709"/>
    <cellStyle name="ҮЂғҺ‹Һ‚ҺЉ2 2" xfId="3769"/>
    <cellStyle name="ҮЂғҺ‹Һ‚ҺЉ2 2 2" xfId="7456"/>
    <cellStyle name="ҮЂғҺ‹Һ‚ҺЉ2 3" xfId="5632"/>
    <cellStyle name="Финансовый" xfId="7871" builtinId="3"/>
    <cellStyle name="Финансовый [0] 2" xfId="1710"/>
    <cellStyle name="Финансовый [0] 2 2" xfId="3770"/>
    <cellStyle name="Финансовый [0] 2 2 2" xfId="7827"/>
    <cellStyle name="Финансовый [0] 2 2 3" xfId="7912"/>
    <cellStyle name="Финансовый [0] 3" xfId="1711"/>
    <cellStyle name="Финансовый 10" xfId="14"/>
    <cellStyle name="Финансовый 10 2" xfId="1712"/>
    <cellStyle name="Финансовый 10 3" xfId="3771"/>
    <cellStyle name="Финансовый 11" xfId="1713"/>
    <cellStyle name="Финансовый 11 2" xfId="1714"/>
    <cellStyle name="Финансовый 11 3" xfId="1715"/>
    <cellStyle name="Финансовый 11 3 2" xfId="1716"/>
    <cellStyle name="Финансовый 11 3 2 2" xfId="1717"/>
    <cellStyle name="Финансовый 11 3 2 2 2" xfId="5640"/>
    <cellStyle name="Финансовый 11 3 2 3" xfId="7799"/>
    <cellStyle name="Финансовый 11 3 2 4" xfId="7876"/>
    <cellStyle name="Финансовый 11 3 3" xfId="7798"/>
    <cellStyle name="Финансовый 11 3 4" xfId="7875"/>
    <cellStyle name="Финансовый 11 4" xfId="1718"/>
    <cellStyle name="Финансовый 11 4 2" xfId="7800"/>
    <cellStyle name="Финансовый 11 4 3" xfId="7877"/>
    <cellStyle name="Финансовый 11 5" xfId="1719"/>
    <cellStyle name="Финансовый 11 5 2" xfId="7801"/>
    <cellStyle name="Финансовый 11 5 3" xfId="7878"/>
    <cellStyle name="Финансовый 11 6" xfId="3772"/>
    <cellStyle name="Финансовый 11 6 2" xfId="7828"/>
    <cellStyle name="Финансовый 11 6 3" xfId="7913"/>
    <cellStyle name="Финансовый 11 7" xfId="3773"/>
    <cellStyle name="Финансовый 11 7 2" xfId="7829"/>
    <cellStyle name="Финансовый 11 7 3" xfId="7914"/>
    <cellStyle name="Финансовый 12" xfId="1720"/>
    <cellStyle name="Финансовый 12 2" xfId="1721"/>
    <cellStyle name="Финансовый 12 2 2" xfId="1722"/>
    <cellStyle name="Финансовый 12 2 2 2" xfId="7880"/>
    <cellStyle name="Финансовый 12 2 3" xfId="1723"/>
    <cellStyle name="Финансовый 12 2 3 2" xfId="7881"/>
    <cellStyle name="Финансовый 12 2 4" xfId="3774"/>
    <cellStyle name="Финансовый 12 2 4 2" xfId="7915"/>
    <cellStyle name="Финансовый 12 2 5" xfId="3775"/>
    <cellStyle name="Финансовый 12 2 5 2" xfId="7916"/>
    <cellStyle name="Финансовый 12 2 6" xfId="7879"/>
    <cellStyle name="Финансовый 12 3" xfId="1724"/>
    <cellStyle name="Финансовый 12 3 2" xfId="1725"/>
    <cellStyle name="Финансовый 12 3 2 2" xfId="5648"/>
    <cellStyle name="Финансовый 12 3 3" xfId="7802"/>
    <cellStyle name="Финансовый 12 3 4" xfId="7882"/>
    <cellStyle name="Финансовый 12 4" xfId="3776"/>
    <cellStyle name="Финансовый 13" xfId="17"/>
    <cellStyle name="Финансовый 13 2" xfId="1726"/>
    <cellStyle name="Финансовый 13 2 2" xfId="16"/>
    <cellStyle name="Финансовый 13 2 3" xfId="1727"/>
    <cellStyle name="Финансовый 13 2 4" xfId="1927"/>
    <cellStyle name="Финансовый 13 2 5" xfId="3777"/>
    <cellStyle name="Финансовый 13 3" xfId="1728"/>
    <cellStyle name="Финансовый 13 3 2" xfId="1729"/>
    <cellStyle name="Финансовый 13 3 2 2" xfId="7883"/>
    <cellStyle name="Финансовый 13 3 3" xfId="1730"/>
    <cellStyle name="Финансовый 13 3 3 2" xfId="7884"/>
    <cellStyle name="Финансовый 13 3 4" xfId="3778"/>
    <cellStyle name="Финансовый 13 3 4 2" xfId="7917"/>
    <cellStyle name="Финансовый 13 3 5" xfId="3779"/>
    <cellStyle name="Финансовый 13 3 5 2" xfId="7918"/>
    <cellStyle name="Финансовый 13 3 6" xfId="3780"/>
    <cellStyle name="Финансовый 13 4" xfId="1731"/>
    <cellStyle name="Финансовый 13 5" xfId="1732"/>
    <cellStyle name="Финансовый 13 5 2" xfId="1733"/>
    <cellStyle name="Финансовый 13 6" xfId="3781"/>
    <cellStyle name="Финансовый 13 7" xfId="3782"/>
    <cellStyle name="Финансовый 14" xfId="1734"/>
    <cellStyle name="Финансовый 14 2" xfId="1735"/>
    <cellStyle name="Финансовый 14 2 2" xfId="7885"/>
    <cellStyle name="Финансовый 14 3" xfId="1736"/>
    <cellStyle name="Финансовый 14 3 2" xfId="7886"/>
    <cellStyle name="Финансовый 14 4" xfId="3783"/>
    <cellStyle name="Финансовый 14 4 2" xfId="7919"/>
    <cellStyle name="Финансовый 14 5" xfId="3784"/>
    <cellStyle name="Финансовый 14 5 2" xfId="7920"/>
    <cellStyle name="Финансовый 14 6" xfId="3785"/>
    <cellStyle name="Финансовый 15" xfId="1737"/>
    <cellStyle name="Финансовый 158" xfId="12"/>
    <cellStyle name="Финансовый 158 2" xfId="7794"/>
    <cellStyle name="Финансовый 16" xfId="1738"/>
    <cellStyle name="Финансовый 16 2" xfId="1739"/>
    <cellStyle name="Финансовый 16 2 2" xfId="3786"/>
    <cellStyle name="Финансовый 16 2 2 2" xfId="3787"/>
    <cellStyle name="Финансовый 16 2 2 3" xfId="3788"/>
    <cellStyle name="Финансовый 16 3" xfId="1740"/>
    <cellStyle name="Финансовый 16 4" xfId="3789"/>
    <cellStyle name="Финансовый 16 5" xfId="3790"/>
    <cellStyle name="Финансовый 17" xfId="1741"/>
    <cellStyle name="Финансовый 17 2" xfId="1742"/>
    <cellStyle name="Финансовый 17 2 2" xfId="3791"/>
    <cellStyle name="Финансовый 17 2 2 2" xfId="3792"/>
    <cellStyle name="Финансовый 17 2 2 3" xfId="3793"/>
    <cellStyle name="Финансовый 17 3" xfId="1743"/>
    <cellStyle name="Финансовый 17 4" xfId="3794"/>
    <cellStyle name="Финансовый 17 5" xfId="3795"/>
    <cellStyle name="Финансовый 18" xfId="1744"/>
    <cellStyle name="Финансовый 18 2" xfId="1745"/>
    <cellStyle name="Финансовый 18 3" xfId="1746"/>
    <cellStyle name="Финансовый 18 4" xfId="3796"/>
    <cellStyle name="Финансовый 18 5" xfId="3797"/>
    <cellStyle name="Финансовый 19" xfId="1747"/>
    <cellStyle name="Финансовый 19 2" xfId="1748"/>
    <cellStyle name="Финансовый 19 3" xfId="1749"/>
    <cellStyle name="Финансовый 19 4" xfId="3798"/>
    <cellStyle name="Финансовый 19 5" xfId="3799"/>
    <cellStyle name="Финансовый 2" xfId="4"/>
    <cellStyle name="Финансовый 2 10" xfId="1750"/>
    <cellStyle name="Финансовый 2 10 2" xfId="1751"/>
    <cellStyle name="Финансовый 2 10 3" xfId="1752"/>
    <cellStyle name="Финансовый 2 10 4" xfId="3800"/>
    <cellStyle name="Финансовый 2 11" xfId="1753"/>
    <cellStyle name="Финансовый 2 11 2" xfId="1754"/>
    <cellStyle name="Финансовый 2 11 3" xfId="1755"/>
    <cellStyle name="Финансовый 2 11 4" xfId="1756"/>
    <cellStyle name="Финансовый 2 11 4 2" xfId="1757"/>
    <cellStyle name="Финансовый 2 11 5" xfId="1758"/>
    <cellStyle name="Финансовый 2 12" xfId="1759"/>
    <cellStyle name="Финансовый 2 12 2" xfId="1760"/>
    <cellStyle name="Финансовый 2 12 2 2" xfId="3801"/>
    <cellStyle name="Финансовый 2 12 2 2 2" xfId="7468"/>
    <cellStyle name="Финансовый 2 12 3" xfId="3802"/>
    <cellStyle name="Финансовый 2 12 3 2" xfId="7469"/>
    <cellStyle name="Финансовый 2 12 4" xfId="5657"/>
    <cellStyle name="Финансовый 2 13" xfId="1761"/>
    <cellStyle name="Финансовый 2 14" xfId="1762"/>
    <cellStyle name="Финансовый 2 15" xfId="7593"/>
    <cellStyle name="Финансовый 2 15 2" xfId="7870"/>
    <cellStyle name="Финансовый 2 2" xfId="11"/>
    <cellStyle name="Финансовый 2 2 2" xfId="1764"/>
    <cellStyle name="Финансовый 2 2 2 2" xfId="3803"/>
    <cellStyle name="Финансовый 2 2 3" xfId="1765"/>
    <cellStyle name="Финансовый 2 2 3 2" xfId="3804"/>
    <cellStyle name="Финансовый 2 2 4" xfId="1766"/>
    <cellStyle name="Финансовый 2 2 4 2" xfId="1767"/>
    <cellStyle name="Финансовый 2 2 4 2 2" xfId="1768"/>
    <cellStyle name="Финансовый 2 2 4 2 3" xfId="1769"/>
    <cellStyle name="Финансовый 2 2 4 3" xfId="1770"/>
    <cellStyle name="Финансовый 2 2 5" xfId="3805"/>
    <cellStyle name="Финансовый 2 2 6" xfId="1763"/>
    <cellStyle name="Финансовый 2 2 7" xfId="7785"/>
    <cellStyle name="Финансовый 2 2_Бюджет 2010 Скрябин А 140709" xfId="1771"/>
    <cellStyle name="Финансовый 2 3" xfId="1772"/>
    <cellStyle name="Финансовый 2 3 2" xfId="1773"/>
    <cellStyle name="Финансовый 2 3 3" xfId="3806"/>
    <cellStyle name="Финансовый 2 4" xfId="1774"/>
    <cellStyle name="Финансовый 2 4 2" xfId="1775"/>
    <cellStyle name="Финансовый 2 4 2 2" xfId="1776"/>
    <cellStyle name="Финансовый 2 4 2 3" xfId="3807"/>
    <cellStyle name="Финансовый 2 4 3" xfId="1777"/>
    <cellStyle name="Финансовый 2 5" xfId="1778"/>
    <cellStyle name="Финансовый 2 5 2" xfId="1779"/>
    <cellStyle name="Финансовый 2 5 3" xfId="1780"/>
    <cellStyle name="Финансовый 2 6" xfId="1781"/>
    <cellStyle name="Финансовый 2 6 2" xfId="1782"/>
    <cellStyle name="Финансовый 2 7" xfId="1783"/>
    <cellStyle name="Финансовый 2 7 2" xfId="3808"/>
    <cellStyle name="Финансовый 2 8" xfId="1784"/>
    <cellStyle name="Финансовый 2 8 2" xfId="1785"/>
    <cellStyle name="Финансовый 2 8 2 2" xfId="3809"/>
    <cellStyle name="Финансовый 2 8 3" xfId="3810"/>
    <cellStyle name="Финансовый 2 9" xfId="1786"/>
    <cellStyle name="Финансовый 2 9 2" xfId="1787"/>
    <cellStyle name="Финансовый 2 9 2 2" xfId="3811"/>
    <cellStyle name="Финансовый 2_Затраты на подпитку (Т-1, т-2, т-3)" xfId="1788"/>
    <cellStyle name="Финансовый 20" xfId="1789"/>
    <cellStyle name="Финансовый 20 2" xfId="1790"/>
    <cellStyle name="Финансовый 20 3" xfId="1791"/>
    <cellStyle name="Финансовый 20 4" xfId="3812"/>
    <cellStyle name="Финансовый 20 5" xfId="3813"/>
    <cellStyle name="Финансовый 21" xfId="1792"/>
    <cellStyle name="Финансовый 21 2" xfId="1793"/>
    <cellStyle name="Финансовый 21 3" xfId="1794"/>
    <cellStyle name="Финансовый 21 4" xfId="3814"/>
    <cellStyle name="Финансовый 21 5" xfId="3815"/>
    <cellStyle name="Финансовый 22" xfId="1795"/>
    <cellStyle name="Финансовый 22 2" xfId="1796"/>
    <cellStyle name="Финансовый 22 3" xfId="1797"/>
    <cellStyle name="Финансовый 22 4" xfId="3816"/>
    <cellStyle name="Финансовый 22 5" xfId="3817"/>
    <cellStyle name="Финансовый 23" xfId="1798"/>
    <cellStyle name="Финансовый 23 2" xfId="1799"/>
    <cellStyle name="Финансовый 23 3" xfId="1800"/>
    <cellStyle name="Финансовый 23 4" xfId="3818"/>
    <cellStyle name="Финансовый 23 5" xfId="3819"/>
    <cellStyle name="Финансовый 24" xfId="1801"/>
    <cellStyle name="Финансовый 25" xfId="1802"/>
    <cellStyle name="Финансовый 25 2" xfId="3820"/>
    <cellStyle name="Финансовый 25 3" xfId="3821"/>
    <cellStyle name="Финансовый 25 4" xfId="3822"/>
    <cellStyle name="Финансовый 26" xfId="1803"/>
    <cellStyle name="Финансовый 26 2" xfId="3823"/>
    <cellStyle name="Финансовый 26 3" xfId="3824"/>
    <cellStyle name="Финансовый 26 4" xfId="3825"/>
    <cellStyle name="Финансовый 27" xfId="1804"/>
    <cellStyle name="Финансовый 27 2" xfId="1805"/>
    <cellStyle name="Финансовый 27 3" xfId="3826"/>
    <cellStyle name="Финансовый 27 4" xfId="3827"/>
    <cellStyle name="Финансовый 28" xfId="1806"/>
    <cellStyle name="Финансовый 29" xfId="1807"/>
    <cellStyle name="Финансовый 29 2" xfId="1808"/>
    <cellStyle name="Финансовый 3" xfId="10"/>
    <cellStyle name="Финансовый 3 2" xfId="1809"/>
    <cellStyle name="Финансовый 3 2 2" xfId="1810"/>
    <cellStyle name="Финансовый 3 2 2 2" xfId="1811"/>
    <cellStyle name="Финансовый 3 2 2 2 2" xfId="3828"/>
    <cellStyle name="Финансовый 3 2 3" xfId="3829"/>
    <cellStyle name="Финансовый 3 2 4" xfId="3830"/>
    <cellStyle name="Финансовый 3 2 4 2" xfId="7693"/>
    <cellStyle name="Финансовый 3 3" xfId="1812"/>
    <cellStyle name="Финансовый 3 3 2" xfId="1813"/>
    <cellStyle name="Финансовый 3 3 2 2" xfId="1814"/>
    <cellStyle name="Финансовый 3 3 2 3" xfId="5664"/>
    <cellStyle name="Финансовый 3 3 3" xfId="3831"/>
    <cellStyle name="Финансовый 3 4" xfId="3832"/>
    <cellStyle name="Финансовый 3 4 2" xfId="7921"/>
    <cellStyle name="Финансовый 30" xfId="1815"/>
    <cellStyle name="Финансовый 30 2" xfId="1816"/>
    <cellStyle name="Финансовый 31" xfId="1817"/>
    <cellStyle name="Финансовый 31 2" xfId="1818"/>
    <cellStyle name="Финансовый 32" xfId="1819"/>
    <cellStyle name="Финансовый 32 2" xfId="1820"/>
    <cellStyle name="Финансовый 33" xfId="1821"/>
    <cellStyle name="Финансовый 33 2" xfId="7803"/>
    <cellStyle name="Финансовый 33 3" xfId="7887"/>
    <cellStyle name="Финансовый 34" xfId="1822"/>
    <cellStyle name="Финансовый 34 2" xfId="7804"/>
    <cellStyle name="Финансовый 34 3" xfId="7888"/>
    <cellStyle name="Финансовый 35" xfId="1823"/>
    <cellStyle name="Финансовый 36" xfId="1824"/>
    <cellStyle name="Финансовый 37" xfId="1825"/>
    <cellStyle name="Финансовый 37 2" xfId="1826"/>
    <cellStyle name="Финансовый 38" xfId="1827"/>
    <cellStyle name="Финансовый 38 2" xfId="1828"/>
    <cellStyle name="Финансовый 39" xfId="1829"/>
    <cellStyle name="Финансовый 4" xfId="1830"/>
    <cellStyle name="Финансовый 4 10" xfId="3833"/>
    <cellStyle name="Финансовый 4 10 2" xfId="3834"/>
    <cellStyle name="Финансовый 4 10 2 2" xfId="7831"/>
    <cellStyle name="Финансовый 4 10 2 3" xfId="7923"/>
    <cellStyle name="Финансовый 4 10 3" xfId="3835"/>
    <cellStyle name="Финансовый 4 10 3 2" xfId="7832"/>
    <cellStyle name="Финансовый 4 10 3 3" xfId="7924"/>
    <cellStyle name="Финансовый 4 10 4" xfId="7830"/>
    <cellStyle name="Финансовый 4 10 5" xfId="7922"/>
    <cellStyle name="Финансовый 4 11" xfId="3836"/>
    <cellStyle name="Финансовый 4 11 2" xfId="3837"/>
    <cellStyle name="Финансовый 4 11 2 2" xfId="7834"/>
    <cellStyle name="Финансовый 4 11 2 3" xfId="7926"/>
    <cellStyle name="Финансовый 4 11 3" xfId="3838"/>
    <cellStyle name="Финансовый 4 11 3 2" xfId="7835"/>
    <cellStyle name="Финансовый 4 11 3 3" xfId="7927"/>
    <cellStyle name="Финансовый 4 11 4" xfId="7833"/>
    <cellStyle name="Финансовый 4 11 5" xfId="7925"/>
    <cellStyle name="Финансовый 4 12" xfId="3839"/>
    <cellStyle name="Финансовый 4 12 2" xfId="3840"/>
    <cellStyle name="Финансовый 4 12 2 2" xfId="7837"/>
    <cellStyle name="Финансовый 4 12 2 3" xfId="7929"/>
    <cellStyle name="Финансовый 4 12 3" xfId="3841"/>
    <cellStyle name="Финансовый 4 12 3 2" xfId="7838"/>
    <cellStyle name="Финансовый 4 12 3 3" xfId="7930"/>
    <cellStyle name="Финансовый 4 12 4" xfId="7836"/>
    <cellStyle name="Финансовый 4 12 5" xfId="7928"/>
    <cellStyle name="Финансовый 4 13" xfId="3842"/>
    <cellStyle name="Финансовый 4 13 2" xfId="3843"/>
    <cellStyle name="Финансовый 4 13 2 2" xfId="7840"/>
    <cellStyle name="Финансовый 4 13 2 3" xfId="7932"/>
    <cellStyle name="Финансовый 4 13 3" xfId="3844"/>
    <cellStyle name="Финансовый 4 13 3 2" xfId="7841"/>
    <cellStyle name="Финансовый 4 13 3 3" xfId="7933"/>
    <cellStyle name="Финансовый 4 13 4" xfId="7839"/>
    <cellStyle name="Финансовый 4 13 5" xfId="7931"/>
    <cellStyle name="Финансовый 4 14" xfId="3845"/>
    <cellStyle name="Финансовый 4 14 2" xfId="3846"/>
    <cellStyle name="Финансовый 4 14 2 2" xfId="7843"/>
    <cellStyle name="Финансовый 4 14 2 3" xfId="7935"/>
    <cellStyle name="Финансовый 4 14 3" xfId="3847"/>
    <cellStyle name="Финансовый 4 14 3 2" xfId="7844"/>
    <cellStyle name="Финансовый 4 14 3 3" xfId="7936"/>
    <cellStyle name="Финансовый 4 14 4" xfId="7842"/>
    <cellStyle name="Финансовый 4 14 5" xfId="7934"/>
    <cellStyle name="Финансовый 4 15" xfId="3848"/>
    <cellStyle name="Финансовый 4 15 2" xfId="3849"/>
    <cellStyle name="Финансовый 4 15 2 2" xfId="7846"/>
    <cellStyle name="Финансовый 4 15 2 3" xfId="7938"/>
    <cellStyle name="Финансовый 4 15 3" xfId="3850"/>
    <cellStyle name="Финансовый 4 15 3 2" xfId="7847"/>
    <cellStyle name="Финансовый 4 15 3 3" xfId="7939"/>
    <cellStyle name="Финансовый 4 15 4" xfId="7845"/>
    <cellStyle name="Финансовый 4 15 5" xfId="7937"/>
    <cellStyle name="Финансовый 4 16" xfId="3851"/>
    <cellStyle name="Финансовый 4 16 2" xfId="3852"/>
    <cellStyle name="Финансовый 4 16 2 2" xfId="7849"/>
    <cellStyle name="Финансовый 4 16 2 3" xfId="7941"/>
    <cellStyle name="Финансовый 4 16 3" xfId="3853"/>
    <cellStyle name="Финансовый 4 16 3 2" xfId="7850"/>
    <cellStyle name="Финансовый 4 16 3 3" xfId="7942"/>
    <cellStyle name="Финансовый 4 16 4" xfId="7848"/>
    <cellStyle name="Финансовый 4 16 5" xfId="7940"/>
    <cellStyle name="Финансовый 4 17" xfId="3854"/>
    <cellStyle name="Финансовый 4 17 2" xfId="3855"/>
    <cellStyle name="Финансовый 4 17 2 2" xfId="7852"/>
    <cellStyle name="Финансовый 4 17 2 3" xfId="7944"/>
    <cellStyle name="Финансовый 4 17 3" xfId="3856"/>
    <cellStyle name="Финансовый 4 17 3 2" xfId="7853"/>
    <cellStyle name="Финансовый 4 17 3 3" xfId="7945"/>
    <cellStyle name="Финансовый 4 17 4" xfId="7851"/>
    <cellStyle name="Финансовый 4 17 5" xfId="7943"/>
    <cellStyle name="Финансовый 4 18" xfId="3857"/>
    <cellStyle name="Финансовый 4 19" xfId="7592"/>
    <cellStyle name="Финансовый 4 2" xfId="1831"/>
    <cellStyle name="Финансовый 4 2 2" xfId="1832"/>
    <cellStyle name="Финансовый 4 2 2 2" xfId="3858"/>
    <cellStyle name="Финансовый 4 2 2 2 2" xfId="7946"/>
    <cellStyle name="Финансовый 4 2 2 3" xfId="7889"/>
    <cellStyle name="Финансовый 4 3" xfId="1833"/>
    <cellStyle name="Финансовый 4 3 2" xfId="1834"/>
    <cellStyle name="Финансовый 4 3 2 2" xfId="1835"/>
    <cellStyle name="Финансовый 4 3 2 3" xfId="1836"/>
    <cellStyle name="Финансовый 4 3 3" xfId="1837"/>
    <cellStyle name="Финансовый 4 3 3 2" xfId="3859"/>
    <cellStyle name="Финансовый 4 4" xfId="1838"/>
    <cellStyle name="Финансовый 4 4 2" xfId="1839"/>
    <cellStyle name="Финансовый 4 4 2 2" xfId="1840"/>
    <cellStyle name="Финансовый 4 5" xfId="1841"/>
    <cellStyle name="Финансовый 4 5 2" xfId="3860"/>
    <cellStyle name="Финансовый 4 5 2 2" xfId="7854"/>
    <cellStyle name="Финансовый 4 5 2 3" xfId="7947"/>
    <cellStyle name="Финансовый 4 5 3" xfId="7805"/>
    <cellStyle name="Финансовый 4 5 4" xfId="7890"/>
    <cellStyle name="Финансовый 4 6" xfId="1842"/>
    <cellStyle name="Финансовый 4 6 2" xfId="1843"/>
    <cellStyle name="Финансовый 4 6 2 2" xfId="7807"/>
    <cellStyle name="Финансовый 4 6 2 3" xfId="7892"/>
    <cellStyle name="Финансовый 4 6 3" xfId="1844"/>
    <cellStyle name="Финансовый 4 6 3 2" xfId="7808"/>
    <cellStyle name="Финансовый 4 6 3 3" xfId="7893"/>
    <cellStyle name="Финансовый 4 6 4" xfId="3861"/>
    <cellStyle name="Финансовый 4 6 4 2" xfId="7855"/>
    <cellStyle name="Финансовый 4 6 4 3" xfId="7948"/>
    <cellStyle name="Финансовый 4 6 5" xfId="3862"/>
    <cellStyle name="Финансовый 4 6 5 2" xfId="7856"/>
    <cellStyle name="Финансовый 4 6 5 3" xfId="7949"/>
    <cellStyle name="Финансовый 4 6 6" xfId="7806"/>
    <cellStyle name="Финансовый 4 6 7" xfId="7891"/>
    <cellStyle name="Финансовый 4 7" xfId="1845"/>
    <cellStyle name="Финансовый 4 7 2" xfId="1846"/>
    <cellStyle name="Финансовый 4 7 2 2" xfId="7810"/>
    <cellStyle name="Финансовый 4 7 2 3" xfId="7895"/>
    <cellStyle name="Финансовый 4 7 3" xfId="1847"/>
    <cellStyle name="Финансовый 4 7 3 2" xfId="7811"/>
    <cellStyle name="Финансовый 4 7 3 3" xfId="7896"/>
    <cellStyle name="Финансовый 4 7 4" xfId="3863"/>
    <cellStyle name="Финансовый 4 7 4 2" xfId="7857"/>
    <cellStyle name="Финансовый 4 7 4 3" xfId="7950"/>
    <cellStyle name="Финансовый 4 7 5" xfId="3864"/>
    <cellStyle name="Финансовый 4 7 5 2" xfId="7858"/>
    <cellStyle name="Финансовый 4 7 5 3" xfId="7951"/>
    <cellStyle name="Финансовый 4 7 6" xfId="7809"/>
    <cellStyle name="Финансовый 4 7 7" xfId="7894"/>
    <cellStyle name="Финансовый 4 8" xfId="1848"/>
    <cellStyle name="Финансовый 4 8 2" xfId="3865"/>
    <cellStyle name="Финансовый 4 8 2 2" xfId="7859"/>
    <cellStyle name="Финансовый 4 8 2 3" xfId="7952"/>
    <cellStyle name="Финансовый 4 8 3" xfId="3866"/>
    <cellStyle name="Финансовый 4 8 3 2" xfId="7860"/>
    <cellStyle name="Финансовый 4 8 3 3" xfId="7953"/>
    <cellStyle name="Финансовый 4 8 4" xfId="3867"/>
    <cellStyle name="Финансовый 4 8 4 2" xfId="7861"/>
    <cellStyle name="Финансовый 4 8 4 3" xfId="7954"/>
    <cellStyle name="Финансовый 4 8 5" xfId="7812"/>
    <cellStyle name="Финансовый 4 8 6" xfId="7897"/>
    <cellStyle name="Финансовый 4 9" xfId="1849"/>
    <cellStyle name="Финансовый 4 9 2" xfId="3868"/>
    <cellStyle name="Финансовый 4 9 2 2" xfId="7862"/>
    <cellStyle name="Финансовый 4 9 2 3" xfId="7955"/>
    <cellStyle name="Финансовый 4 9 3" xfId="3869"/>
    <cellStyle name="Финансовый 4 9 3 2" xfId="7863"/>
    <cellStyle name="Финансовый 4 9 3 3" xfId="7956"/>
    <cellStyle name="Финансовый 4 9 4" xfId="3870"/>
    <cellStyle name="Финансовый 4 9 4 2" xfId="7864"/>
    <cellStyle name="Финансовый 4 9 4 3" xfId="7957"/>
    <cellStyle name="Финансовый 4 9 5" xfId="7813"/>
    <cellStyle name="Финансовый 4 9 6" xfId="7898"/>
    <cellStyle name="Финансовый 4_ТЭЦ-2 _БЮДЖЕТ на 2012г Утвержденный" xfId="1850"/>
    <cellStyle name="Финансовый 40" xfId="1851"/>
    <cellStyle name="Финансовый 40 2" xfId="7814"/>
    <cellStyle name="Финансовый 40 3" xfId="7899"/>
    <cellStyle name="Финансовый 41" xfId="1852"/>
    <cellStyle name="Финансовый 41 2" xfId="7815"/>
    <cellStyle name="Финансовый 41 3" xfId="7900"/>
    <cellStyle name="Финансовый 42" xfId="1853"/>
    <cellStyle name="Финансовый 43" xfId="1854"/>
    <cellStyle name="Финансовый 44" xfId="1855"/>
    <cellStyle name="Финансовый 45" xfId="1856"/>
    <cellStyle name="Финансовый 45 2" xfId="7816"/>
    <cellStyle name="Финансовый 45 3" xfId="7901"/>
    <cellStyle name="Финансовый 46" xfId="1857"/>
    <cellStyle name="Финансовый 46 2" xfId="7817"/>
    <cellStyle name="Финансовый 46 3" xfId="7902"/>
    <cellStyle name="Финансовый 47" xfId="1858"/>
    <cellStyle name="Финансовый 47 2" xfId="7818"/>
    <cellStyle name="Финансовый 47 3" xfId="7903"/>
    <cellStyle name="Финансовый 48" xfId="1859"/>
    <cellStyle name="Финансовый 48 2" xfId="7819"/>
    <cellStyle name="Финансовый 48 3" xfId="7904"/>
    <cellStyle name="Финансовый 49" xfId="1860"/>
    <cellStyle name="Финансовый 49 2" xfId="7820"/>
    <cellStyle name="Финансовый 49 3" xfId="7905"/>
    <cellStyle name="Финансовый 5" xfId="1861"/>
    <cellStyle name="Финансовый 5 2" xfId="1862"/>
    <cellStyle name="Финансовый 5 2 2" xfId="1863"/>
    <cellStyle name="Финансовый 5 2 3" xfId="3871"/>
    <cellStyle name="Финансовый 5 2 4" xfId="3872"/>
    <cellStyle name="Финансовый 5 3" xfId="1864"/>
    <cellStyle name="Финансовый 5 3 2" xfId="1865"/>
    <cellStyle name="Финансовый 5 3 3" xfId="1866"/>
    <cellStyle name="Финансовый 5 3 3 2" xfId="3873"/>
    <cellStyle name="Финансовый 5 3 4" xfId="1867"/>
    <cellStyle name="Финансовый 5 4" xfId="1868"/>
    <cellStyle name="Финансовый 5 4 2" xfId="3874"/>
    <cellStyle name="Финансовый 5 5" xfId="3924"/>
    <cellStyle name="Финансовый 50" xfId="1869"/>
    <cellStyle name="Финансовый 51" xfId="1870"/>
    <cellStyle name="Финансовый 52" xfId="1871"/>
    <cellStyle name="Финансовый 53" xfId="1872"/>
    <cellStyle name="Финансовый 54" xfId="1873"/>
    <cellStyle name="Финансовый 55" xfId="1874"/>
    <cellStyle name="Финансовый 56" xfId="1875"/>
    <cellStyle name="Финансовый 56 2" xfId="1876"/>
    <cellStyle name="Финансовый 56 3" xfId="3875"/>
    <cellStyle name="Финансовый 57" xfId="1877"/>
    <cellStyle name="Финансовый 57 2" xfId="3876"/>
    <cellStyle name="Финансовый 58" xfId="3877"/>
    <cellStyle name="Финансовый 59" xfId="3878"/>
    <cellStyle name="Финансовый 6" xfId="1878"/>
    <cellStyle name="Финансовый 6 2" xfId="1879"/>
    <cellStyle name="Финансовый 6 2 2" xfId="1880"/>
    <cellStyle name="Финансовый 6 2 2 2" xfId="1881"/>
    <cellStyle name="Финансовый 6 2 2 2 2" xfId="1882"/>
    <cellStyle name="Финансовый 6 2 2 3" xfId="1883"/>
    <cellStyle name="Финансовый 6 2 2 4" xfId="1884"/>
    <cellStyle name="Финансовый 6 2 2 5" xfId="3879"/>
    <cellStyle name="Финансовый 6 2 2 6" xfId="3880"/>
    <cellStyle name="Финансовый 6 2 3" xfId="1885"/>
    <cellStyle name="Финансовый 6 2 4" xfId="1886"/>
    <cellStyle name="Финансовый 6 2 5" xfId="1887"/>
    <cellStyle name="Финансовый 6 3" xfId="1888"/>
    <cellStyle name="Финансовый 6 4" xfId="1889"/>
    <cellStyle name="Финансовый 6 4 2" xfId="1890"/>
    <cellStyle name="Финансовый 6 4 2 2" xfId="7821"/>
    <cellStyle name="Финансовый 6 4 2 3" xfId="7906"/>
    <cellStyle name="Финансовый 6 4 3" xfId="1891"/>
    <cellStyle name="Финансовый 6 4 3 2" xfId="7822"/>
    <cellStyle name="Финансовый 6 4 3 3" xfId="7907"/>
    <cellStyle name="Финансовый 6 4 4" xfId="3881"/>
    <cellStyle name="Финансовый 6 4 4 2" xfId="7865"/>
    <cellStyle name="Финансовый 6 4 4 3" xfId="7958"/>
    <cellStyle name="Финансовый 6 4 5" xfId="3882"/>
    <cellStyle name="Финансовый 6 4 5 2" xfId="7866"/>
    <cellStyle name="Финансовый 6 4 5 3" xfId="7959"/>
    <cellStyle name="Финансовый 6 4 6" xfId="3883"/>
    <cellStyle name="Финансовый 6 5" xfId="3884"/>
    <cellStyle name="Финансовый 60" xfId="3885"/>
    <cellStyle name="Финансовый 60 2" xfId="3886"/>
    <cellStyle name="Финансовый 60 3" xfId="3887"/>
    <cellStyle name="Финансовый 61" xfId="3888"/>
    <cellStyle name="Финансовый 61 2" xfId="3889"/>
    <cellStyle name="Финансовый 61 3" xfId="3890"/>
    <cellStyle name="Финансовый 62" xfId="3891"/>
    <cellStyle name="Финансовый 62 2" xfId="3892"/>
    <cellStyle name="Финансовый 62 3" xfId="3893"/>
    <cellStyle name="Финансовый 63" xfId="3894"/>
    <cellStyle name="Финансовый 64" xfId="3895"/>
    <cellStyle name="Финансовый 65" xfId="3896"/>
    <cellStyle name="Финансовый 66" xfId="19"/>
    <cellStyle name="Финансовый 67" xfId="3897"/>
    <cellStyle name="Финансовый 68" xfId="3898"/>
    <cellStyle name="Финансовый 69" xfId="3899"/>
    <cellStyle name="Финансовый 7" xfId="1892"/>
    <cellStyle name="Финансовый 7 2" xfId="1893"/>
    <cellStyle name="Финансовый 7 3" xfId="3900"/>
    <cellStyle name="Финансовый 70" xfId="3901"/>
    <cellStyle name="Финансовый 71" xfId="3902"/>
    <cellStyle name="Финансовый 72" xfId="3903"/>
    <cellStyle name="Финансовый 73" xfId="3926"/>
    <cellStyle name="Финансовый 74" xfId="1542"/>
    <cellStyle name="Финансовый 75" xfId="3936"/>
    <cellStyle name="Финансовый 76" xfId="3928"/>
    <cellStyle name="Финансовый 77" xfId="3934"/>
    <cellStyle name="Финансовый 78" xfId="3929"/>
    <cellStyle name="Финансовый 79" xfId="3937"/>
    <cellStyle name="Финансовый 8" xfId="1894"/>
    <cellStyle name="Финансовый 8 2" xfId="1895"/>
    <cellStyle name="Финансовый 8 2 2" xfId="1896"/>
    <cellStyle name="Финансовый 8 2 2 2" xfId="1897"/>
    <cellStyle name="Финансовый 8 2 2 3" xfId="1898"/>
    <cellStyle name="Финансовый 8 2 2 4" xfId="3904"/>
    <cellStyle name="Финансовый 8 2 2 5" xfId="3905"/>
    <cellStyle name="Финансовый 8 2 3" xfId="1899"/>
    <cellStyle name="Финансовый 8 2 4" xfId="1900"/>
    <cellStyle name="Финансовый 8 2 5" xfId="1901"/>
    <cellStyle name="Финансовый 8 3" xfId="1902"/>
    <cellStyle name="Финансовый 8 3 2" xfId="1903"/>
    <cellStyle name="Финансовый 8 3 2 2" xfId="1904"/>
    <cellStyle name="Финансовый 8 3 3" xfId="1905"/>
    <cellStyle name="Финансовый 8 3 4" xfId="1906"/>
    <cellStyle name="Финансовый 8 3 5" xfId="3906"/>
    <cellStyle name="Финансовый 8 4" xfId="1907"/>
    <cellStyle name="Финансовый 8 5" xfId="3907"/>
    <cellStyle name="Финансовый 8 6" xfId="3908"/>
    <cellStyle name="Финансовый 80" xfId="7782"/>
    <cellStyle name="Финансовый 81" xfId="7784"/>
    <cellStyle name="Финансовый 82" xfId="7787"/>
    <cellStyle name="Финансовый 83" xfId="7789"/>
    <cellStyle name="Финансовый 84" xfId="7791"/>
    <cellStyle name="Финансовый 85" xfId="7792"/>
    <cellStyle name="Финансовый 86" xfId="7964"/>
    <cellStyle name="Финансовый 87" xfId="7986"/>
    <cellStyle name="Финансовый 88" xfId="7963"/>
    <cellStyle name="Финансовый 9" xfId="1908"/>
    <cellStyle name="Финансовый 9 2" xfId="1909"/>
    <cellStyle name="Финансовый 9 2 2" xfId="1910"/>
    <cellStyle name="Финансовый 9 2 3" xfId="1911"/>
    <cellStyle name="Финансовый 9 2 4" xfId="3909"/>
    <cellStyle name="Финансовый 9 2 5" xfId="3910"/>
    <cellStyle name="Финансовый 9 3" xfId="1912"/>
    <cellStyle name="Финансовый 9 4" xfId="1913"/>
    <cellStyle name="Финансовый 9 4 2" xfId="1914"/>
    <cellStyle name="Финансовый 9 4 2 2" xfId="7824"/>
    <cellStyle name="Финансовый 9 4 2 3" xfId="7909"/>
    <cellStyle name="Финансовый 9 4 3" xfId="7823"/>
    <cellStyle name="Финансовый 9 4 4" xfId="7908"/>
    <cellStyle name="Финансовый 9 5" xfId="1915"/>
    <cellStyle name="Финансовый 9 5 2" xfId="7825"/>
    <cellStyle name="Финансовый 9 5 3" xfId="7910"/>
    <cellStyle name="Финансовый 9 6" xfId="1916"/>
    <cellStyle name="Финансовый 9 6 2" xfId="7826"/>
    <cellStyle name="Финансовый 9 6 3" xfId="7911"/>
    <cellStyle name="Финансовый 9 7" xfId="1917"/>
    <cellStyle name="Финансовый 9 8" xfId="3911"/>
    <cellStyle name="Финансовый 9 8 2" xfId="7867"/>
    <cellStyle name="Финансовый 9 8 3" xfId="7960"/>
    <cellStyle name="Финансовый 9 9" xfId="3912"/>
    <cellStyle name="Финансовый 9 9 2" xfId="7868"/>
    <cellStyle name="Финансовый 9 9 3" xfId="7961"/>
    <cellStyle name="Хороший 2" xfId="1918"/>
    <cellStyle name="Хороший 2 2" xfId="3913"/>
    <cellStyle name="Хороший 2 2 2" xfId="7508"/>
    <cellStyle name="Хороший 2 3" xfId="5697"/>
    <cellStyle name="Хороший 3" xfId="1919"/>
    <cellStyle name="Хороший 3 2" xfId="3914"/>
    <cellStyle name="Хороший 3 2 2" xfId="7509"/>
    <cellStyle name="Хороший 3 3" xfId="5698"/>
    <cellStyle name="Цена" xfId="1920"/>
    <cellStyle name="Цена 2" xfId="3915"/>
    <cellStyle name="Числовой" xfId="3916"/>
    <cellStyle name="Џђ?–…?’?›?" xfId="1921"/>
    <cellStyle name="Џђһ–…қ’қ›ү" xfId="1922"/>
    <cellStyle name="Џђћ–…ќ’ќ›‰" xfId="1923"/>
    <cellStyle name="Џђћ–…ќ’ќ›‰ 2" xfId="1924"/>
    <cellStyle name="Џђћ–…ќ’ќ›‰ 2 2" xfId="3917"/>
    <cellStyle name="Џђћ–…ќ’ќ›‰ 2 3" xfId="3918"/>
    <cellStyle name="ЏђЋ–…Ќ’Ќ›‰_Бюджет 2010" xfId="3919"/>
    <cellStyle name="Шапка" xfId="3920"/>
    <cellStyle name="ШАУ" xfId="3921"/>
    <cellStyle name="常规_Bal0702" xfId="3922"/>
  </cellStyles>
  <dxfs count="0"/>
  <tableStyles count="0" defaultTableStyle="TableStyleMedium2" defaultPivotStyle="PivotStyleLight16"/>
  <colors>
    <mruColors>
      <color rgb="FFFB537B"/>
      <color rgb="FF6666FF"/>
      <color rgb="FFFF99FF"/>
      <color rgb="FF66FFFF"/>
      <color rgb="FF5CE26C"/>
      <color rgb="FF31DB45"/>
      <color rgb="FFD47DFF"/>
      <color rgb="FFF9A06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kasenova\Desktop\&#1048;&#1089;&#1087;&#1086;&#1083;&#1085;&#1077;&#1085;&#1080;&#1077;%20&#1079;&#1072;%202023&#1075;\&#1048;&#1089;&#1087;&#1086;&#1083;&#1085;&#1077;&#1085;&#1080;&#1077;%20&#1048;&#1055;%202023%20&#1085;&#1072;%2010.01.2024&#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БК освоение"/>
    </sheetNames>
    <sheetDataSet>
      <sheetData sheetId="0">
        <row r="564">
          <cell r="AT564">
            <v>1058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4"/>
  <sheetViews>
    <sheetView tabSelected="1" view="pageBreakPreview" topLeftCell="C311" zoomScale="85" zoomScaleNormal="40" zoomScaleSheetLayoutView="85" zoomScalePageLayoutView="70" workbookViewId="0">
      <selection activeCell="C320" sqref="C320"/>
    </sheetView>
  </sheetViews>
  <sheetFormatPr defaultColWidth="9.140625" defaultRowHeight="18.75"/>
  <cols>
    <col min="1" max="1" width="9.7109375" style="286" customWidth="1"/>
    <col min="2" max="2" width="25.7109375" style="40" customWidth="1"/>
    <col min="3" max="3" width="79.28515625" style="278" customWidth="1"/>
    <col min="4" max="4" width="16.28515625" style="211" customWidth="1"/>
    <col min="5" max="5" width="62.28515625" style="280" customWidth="1"/>
    <col min="6" max="6" width="63.28515625" style="280" customWidth="1"/>
    <col min="7" max="7" width="18.140625" style="281" customWidth="1"/>
    <col min="8" max="8" width="18.28515625" style="203" customWidth="1"/>
    <col min="9" max="9" width="19.5703125" style="283" customWidth="1"/>
    <col min="10" max="10" width="24.7109375" style="41" customWidth="1"/>
    <col min="11" max="11" width="23.7109375" style="40" customWidth="1"/>
    <col min="12" max="12" width="67.28515625" style="42" customWidth="1"/>
    <col min="13" max="13" width="32.85546875" style="313" customWidth="1"/>
    <col min="14" max="15" width="17.28515625" style="36" customWidth="1"/>
    <col min="16" max="16" width="15" style="36" customWidth="1"/>
    <col min="17" max="17" width="17.5703125" style="36" customWidth="1"/>
    <col min="18" max="18" width="15.140625" style="36" customWidth="1"/>
    <col min="19" max="19" width="15.85546875" style="36" customWidth="1"/>
    <col min="20" max="20" width="16.7109375" style="36" customWidth="1"/>
    <col min="21" max="21" width="12.28515625" style="36" customWidth="1"/>
    <col min="22" max="22" width="10.28515625" style="36" bestFit="1" customWidth="1"/>
    <col min="23" max="23" width="11" style="36" customWidth="1"/>
    <col min="24" max="24" width="11.28515625" style="36" customWidth="1"/>
    <col min="25" max="25" width="14.85546875" style="36" customWidth="1"/>
    <col min="26" max="26" width="19.5703125" style="36" customWidth="1"/>
    <col min="27" max="27" width="79.28515625" style="36" customWidth="1"/>
    <col min="28" max="16384" width="9.140625" style="36"/>
  </cols>
  <sheetData>
    <row r="1" spans="1:27" s="1" customFormat="1">
      <c r="A1" s="27"/>
      <c r="B1" s="26"/>
      <c r="C1" s="234"/>
      <c r="D1" s="235"/>
      <c r="E1" s="236"/>
      <c r="F1" s="237"/>
      <c r="G1" s="238"/>
      <c r="H1" s="239"/>
      <c r="I1" s="236"/>
      <c r="J1" s="27"/>
      <c r="K1" s="26"/>
      <c r="L1" s="28"/>
      <c r="M1" s="234"/>
      <c r="N1" s="26"/>
      <c r="O1" s="26"/>
      <c r="P1" s="26"/>
      <c r="Q1" s="26"/>
    </row>
    <row r="2" spans="1:27" s="1" customFormat="1">
      <c r="A2" s="27"/>
      <c r="B2" s="26"/>
      <c r="C2" s="234"/>
      <c r="D2" s="235"/>
      <c r="E2" s="236"/>
      <c r="F2" s="237"/>
      <c r="G2" s="238"/>
      <c r="H2" s="239"/>
      <c r="I2" s="236"/>
      <c r="J2" s="27"/>
      <c r="K2" s="26"/>
      <c r="L2" s="29"/>
      <c r="M2" s="234"/>
      <c r="N2" s="26"/>
      <c r="O2" s="26"/>
      <c r="P2" s="26"/>
      <c r="AA2" s="30" t="s">
        <v>42</v>
      </c>
    </row>
    <row r="3" spans="1:27" s="1" customFormat="1">
      <c r="A3" s="27"/>
      <c r="B3" s="26"/>
      <c r="C3" s="234"/>
      <c r="D3" s="235"/>
      <c r="E3" s="236"/>
      <c r="F3" s="237"/>
      <c r="G3" s="238"/>
      <c r="H3" s="240"/>
      <c r="I3" s="236"/>
      <c r="J3" s="27"/>
      <c r="K3" s="26"/>
      <c r="L3" s="29"/>
      <c r="M3" s="234"/>
      <c r="N3" s="26"/>
      <c r="O3" s="26"/>
      <c r="P3" s="26"/>
      <c r="Q3" s="26"/>
    </row>
    <row r="4" spans="1:27" s="1" customFormat="1">
      <c r="A4" s="27"/>
      <c r="B4" s="26"/>
      <c r="C4" s="234"/>
      <c r="D4" s="235"/>
      <c r="E4" s="236"/>
      <c r="F4" s="237"/>
      <c r="G4" s="238"/>
      <c r="H4" s="239"/>
      <c r="I4" s="236"/>
      <c r="J4" s="27"/>
      <c r="K4" s="26"/>
      <c r="L4" s="31"/>
      <c r="M4" s="234"/>
      <c r="N4" s="26"/>
      <c r="O4" s="26"/>
      <c r="P4" s="26"/>
      <c r="Q4" s="26"/>
    </row>
    <row r="5" spans="1:27" s="1" customFormat="1">
      <c r="A5" s="27"/>
      <c r="B5" s="26"/>
      <c r="C5" s="234"/>
      <c r="D5" s="235"/>
      <c r="E5" s="236"/>
      <c r="F5" s="237"/>
      <c r="G5" s="241"/>
      <c r="H5" s="239"/>
      <c r="I5" s="236" t="s">
        <v>172</v>
      </c>
      <c r="J5" s="27"/>
      <c r="K5" s="26"/>
      <c r="L5" s="31"/>
      <c r="M5" s="234"/>
      <c r="N5" s="26"/>
      <c r="O5" s="26"/>
      <c r="P5" s="26"/>
      <c r="Q5" s="26"/>
    </row>
    <row r="6" spans="1:27" s="1" customFormat="1">
      <c r="A6" s="27"/>
      <c r="B6" s="26"/>
      <c r="C6" s="234"/>
      <c r="D6" s="235"/>
      <c r="E6" s="236"/>
      <c r="F6" s="237"/>
      <c r="G6" s="242" t="s">
        <v>174</v>
      </c>
      <c r="H6" s="239"/>
      <c r="I6" s="236"/>
      <c r="J6" s="27"/>
      <c r="K6" s="26"/>
      <c r="L6" s="32"/>
      <c r="M6" s="234"/>
      <c r="N6" s="26"/>
      <c r="O6" s="26"/>
      <c r="P6" s="26"/>
      <c r="Q6" s="26"/>
    </row>
    <row r="7" spans="1:27" s="1" customFormat="1">
      <c r="A7" s="27"/>
      <c r="B7" s="26"/>
      <c r="C7" s="234"/>
      <c r="D7" s="235"/>
      <c r="E7" s="236"/>
      <c r="F7" s="237"/>
      <c r="G7" s="242" t="s">
        <v>173</v>
      </c>
      <c r="H7" s="239"/>
      <c r="I7" s="236"/>
      <c r="J7" s="27"/>
      <c r="K7" s="26"/>
      <c r="L7" s="33"/>
      <c r="M7" s="234"/>
      <c r="N7" s="26"/>
      <c r="O7" s="26"/>
      <c r="P7" s="26"/>
      <c r="Q7" s="26"/>
    </row>
    <row r="8" spans="1:27" s="1" customFormat="1" ht="19.5" thickBot="1">
      <c r="A8" s="27"/>
      <c r="B8" s="26"/>
      <c r="C8" s="234"/>
      <c r="D8" s="235"/>
      <c r="E8" s="236"/>
      <c r="F8" s="237"/>
      <c r="G8" s="238"/>
      <c r="H8" s="239"/>
      <c r="I8" s="236"/>
      <c r="J8" s="27"/>
      <c r="K8" s="34"/>
      <c r="L8" s="35"/>
      <c r="M8" s="234"/>
      <c r="N8" s="26"/>
      <c r="O8" s="26"/>
      <c r="P8" s="26"/>
      <c r="Q8" s="26"/>
    </row>
    <row r="9" spans="1:27" ht="54.75" customHeight="1">
      <c r="A9" s="456" t="s">
        <v>201</v>
      </c>
      <c r="B9" s="466" t="s">
        <v>200</v>
      </c>
      <c r="C9" s="405"/>
      <c r="D9" s="405"/>
      <c r="E9" s="405"/>
      <c r="F9" s="405"/>
      <c r="G9" s="405"/>
      <c r="H9" s="469" t="s">
        <v>177</v>
      </c>
      <c r="I9" s="405" t="s">
        <v>175</v>
      </c>
      <c r="J9" s="405"/>
      <c r="K9" s="405"/>
      <c r="L9" s="405"/>
      <c r="M9" s="468" t="s">
        <v>181</v>
      </c>
      <c r="N9" s="468"/>
      <c r="O9" s="468"/>
      <c r="P9" s="468"/>
      <c r="Q9" s="468"/>
      <c r="R9" s="405" t="s">
        <v>185</v>
      </c>
      <c r="S9" s="405"/>
      <c r="T9" s="405"/>
      <c r="U9" s="405"/>
      <c r="V9" s="405"/>
      <c r="W9" s="405"/>
      <c r="X9" s="405"/>
      <c r="Y9" s="405"/>
      <c r="Z9" s="405" t="s">
        <v>196</v>
      </c>
      <c r="AA9" s="408" t="s">
        <v>197</v>
      </c>
    </row>
    <row r="10" spans="1:27" ht="112.5" customHeight="1">
      <c r="A10" s="457"/>
      <c r="B10" s="459" t="s">
        <v>202</v>
      </c>
      <c r="C10" s="461" t="s">
        <v>203</v>
      </c>
      <c r="D10" s="461" t="s">
        <v>204</v>
      </c>
      <c r="E10" s="463" t="s">
        <v>205</v>
      </c>
      <c r="F10" s="463"/>
      <c r="G10" s="464" t="s">
        <v>176</v>
      </c>
      <c r="H10" s="470"/>
      <c r="I10" s="463" t="s">
        <v>178</v>
      </c>
      <c r="J10" s="475" t="s">
        <v>9</v>
      </c>
      <c r="K10" s="411" t="s">
        <v>179</v>
      </c>
      <c r="L10" s="478" t="s">
        <v>180</v>
      </c>
      <c r="M10" s="472" t="s">
        <v>183</v>
      </c>
      <c r="N10" s="472"/>
      <c r="O10" s="472" t="s">
        <v>184</v>
      </c>
      <c r="P10" s="472" t="s">
        <v>40</v>
      </c>
      <c r="Q10" s="472" t="s">
        <v>186</v>
      </c>
      <c r="R10" s="411" t="s">
        <v>187</v>
      </c>
      <c r="S10" s="411"/>
      <c r="T10" s="406" t="s">
        <v>188</v>
      </c>
      <c r="U10" s="406"/>
      <c r="V10" s="406" t="s">
        <v>189</v>
      </c>
      <c r="W10" s="406"/>
      <c r="X10" s="406" t="s">
        <v>190</v>
      </c>
      <c r="Y10" s="406"/>
      <c r="Z10" s="406"/>
      <c r="AA10" s="409"/>
    </row>
    <row r="11" spans="1:27" ht="71.25" customHeight="1" thickBot="1">
      <c r="A11" s="458"/>
      <c r="B11" s="460"/>
      <c r="C11" s="462"/>
      <c r="D11" s="467"/>
      <c r="E11" s="298" t="s">
        <v>194</v>
      </c>
      <c r="F11" s="298" t="s">
        <v>6</v>
      </c>
      <c r="G11" s="465"/>
      <c r="H11" s="471"/>
      <c r="I11" s="474"/>
      <c r="J11" s="476"/>
      <c r="K11" s="477"/>
      <c r="L11" s="479"/>
      <c r="M11" s="298" t="s">
        <v>22</v>
      </c>
      <c r="N11" s="163" t="s">
        <v>182</v>
      </c>
      <c r="O11" s="473"/>
      <c r="P11" s="473"/>
      <c r="Q11" s="473"/>
      <c r="R11" s="299" t="s">
        <v>191</v>
      </c>
      <c r="S11" s="299" t="s">
        <v>192</v>
      </c>
      <c r="T11" s="300" t="s">
        <v>193</v>
      </c>
      <c r="U11" s="300" t="s">
        <v>192</v>
      </c>
      <c r="V11" s="300" t="s">
        <v>194</v>
      </c>
      <c r="W11" s="300" t="s">
        <v>195</v>
      </c>
      <c r="X11" s="300" t="s">
        <v>193</v>
      </c>
      <c r="Y11" s="300" t="s">
        <v>192</v>
      </c>
      <c r="Z11" s="407"/>
      <c r="AA11" s="410"/>
    </row>
    <row r="12" spans="1:27" s="37" customFormat="1">
      <c r="A12" s="361">
        <v>1</v>
      </c>
      <c r="B12" s="357">
        <v>2</v>
      </c>
      <c r="C12" s="294">
        <v>3</v>
      </c>
      <c r="D12" s="294">
        <v>4</v>
      </c>
      <c r="E12" s="294">
        <v>5</v>
      </c>
      <c r="F12" s="294">
        <v>6</v>
      </c>
      <c r="G12" s="295">
        <v>7</v>
      </c>
      <c r="H12" s="294">
        <v>8</v>
      </c>
      <c r="I12" s="294">
        <v>9</v>
      </c>
      <c r="J12" s="293">
        <v>10</v>
      </c>
      <c r="K12" s="293">
        <v>11</v>
      </c>
      <c r="L12" s="293">
        <v>12</v>
      </c>
      <c r="M12" s="294">
        <v>13</v>
      </c>
      <c r="N12" s="293">
        <v>14</v>
      </c>
      <c r="O12" s="293">
        <v>15</v>
      </c>
      <c r="P12" s="293">
        <v>16</v>
      </c>
      <c r="Q12" s="293">
        <v>17</v>
      </c>
      <c r="R12" s="296">
        <v>18</v>
      </c>
      <c r="S12" s="296">
        <v>19</v>
      </c>
      <c r="T12" s="296">
        <v>20</v>
      </c>
      <c r="U12" s="296">
        <v>21</v>
      </c>
      <c r="V12" s="296">
        <v>22</v>
      </c>
      <c r="W12" s="296">
        <v>23</v>
      </c>
      <c r="X12" s="296">
        <v>24</v>
      </c>
      <c r="Y12" s="296">
        <v>25</v>
      </c>
      <c r="Z12" s="296">
        <v>26</v>
      </c>
      <c r="AA12" s="297">
        <v>27</v>
      </c>
    </row>
    <row r="13" spans="1:27" ht="19.5" thickBot="1">
      <c r="A13" s="362"/>
      <c r="B13" s="358"/>
      <c r="C13" s="335" t="s">
        <v>206</v>
      </c>
      <c r="D13" s="219"/>
      <c r="E13" s="336"/>
      <c r="F13" s="336"/>
      <c r="G13" s="337"/>
      <c r="H13" s="338"/>
      <c r="I13" s="336"/>
      <c r="J13" s="339"/>
      <c r="K13" s="308"/>
      <c r="L13" s="308"/>
      <c r="M13" s="219"/>
      <c r="N13" s="308"/>
      <c r="O13" s="308"/>
      <c r="P13" s="308"/>
      <c r="Q13" s="308"/>
      <c r="R13" s="307"/>
      <c r="S13" s="307"/>
      <c r="T13" s="307"/>
      <c r="U13" s="307"/>
      <c r="V13" s="307"/>
      <c r="W13" s="307"/>
      <c r="X13" s="307"/>
      <c r="Y13" s="307"/>
      <c r="Z13" s="307"/>
      <c r="AA13" s="369"/>
    </row>
    <row r="14" spans="1:27" ht="37.5" customHeight="1">
      <c r="A14" s="375">
        <v>1</v>
      </c>
      <c r="B14" s="402" t="s">
        <v>325</v>
      </c>
      <c r="C14" s="340" t="s">
        <v>207</v>
      </c>
      <c r="D14" s="340" t="s">
        <v>326</v>
      </c>
      <c r="E14" s="341" t="s">
        <v>332</v>
      </c>
      <c r="F14" s="341" t="s">
        <v>333</v>
      </c>
      <c r="G14" s="342">
        <v>2023</v>
      </c>
      <c r="H14" s="440" t="s">
        <v>38</v>
      </c>
      <c r="I14" s="343">
        <v>2917.7001771429</v>
      </c>
      <c r="J14" s="344">
        <v>2917.7001800000003</v>
      </c>
      <c r="K14" s="345">
        <f>J14-I14</f>
        <v>2.8571002985700034E-6</v>
      </c>
      <c r="L14" s="345"/>
      <c r="M14" s="343">
        <f>J14</f>
        <v>2917.7001800000003</v>
      </c>
      <c r="N14" s="344"/>
      <c r="O14" s="344"/>
      <c r="P14" s="344"/>
      <c r="Q14" s="344"/>
      <c r="R14" s="392">
        <v>8159232.4809999997</v>
      </c>
      <c r="S14" s="392">
        <v>8686187.648</v>
      </c>
      <c r="T14" s="392"/>
      <c r="U14" s="392"/>
      <c r="V14" s="392"/>
      <c r="W14" s="392"/>
      <c r="X14" s="392"/>
      <c r="Y14" s="392"/>
      <c r="Z14" s="392"/>
      <c r="AA14" s="412" t="s">
        <v>198</v>
      </c>
    </row>
    <row r="15" spans="1:27" ht="37.5" customHeight="1">
      <c r="A15" s="375"/>
      <c r="B15" s="403"/>
      <c r="C15" s="208" t="s">
        <v>208</v>
      </c>
      <c r="D15" s="230" t="s">
        <v>327</v>
      </c>
      <c r="E15" s="153" t="s">
        <v>336</v>
      </c>
      <c r="F15" s="153" t="s">
        <v>336</v>
      </c>
      <c r="G15" s="247">
        <v>2023</v>
      </c>
      <c r="H15" s="441"/>
      <c r="I15" s="207">
        <v>1619.7319500000001</v>
      </c>
      <c r="J15" s="183">
        <v>1619.7319499999999</v>
      </c>
      <c r="K15" s="19">
        <f>J15-I15</f>
        <v>0</v>
      </c>
      <c r="L15" s="48"/>
      <c r="M15" s="207">
        <f>J15</f>
        <v>1619.7319499999999</v>
      </c>
      <c r="N15" s="199"/>
      <c r="O15" s="199"/>
      <c r="P15" s="199"/>
      <c r="Q15" s="199"/>
      <c r="R15" s="393"/>
      <c r="S15" s="393"/>
      <c r="T15" s="393"/>
      <c r="U15" s="393"/>
      <c r="V15" s="393"/>
      <c r="W15" s="393"/>
      <c r="X15" s="393"/>
      <c r="Y15" s="393"/>
      <c r="Z15" s="393"/>
      <c r="AA15" s="413"/>
    </row>
    <row r="16" spans="1:27" ht="37.5">
      <c r="A16" s="375">
        <v>2</v>
      </c>
      <c r="B16" s="403"/>
      <c r="C16" s="444" t="s">
        <v>209</v>
      </c>
      <c r="D16" s="203" t="s">
        <v>328</v>
      </c>
      <c r="E16" s="204" t="s">
        <v>338</v>
      </c>
      <c r="F16" s="204" t="s">
        <v>338</v>
      </c>
      <c r="G16" s="385" t="s">
        <v>101</v>
      </c>
      <c r="H16" s="441"/>
      <c r="I16" s="427">
        <v>92782.896721539597</v>
      </c>
      <c r="J16" s="400">
        <v>65208.446710000004</v>
      </c>
      <c r="K16" s="382">
        <f>J16-I16</f>
        <v>-27574.450011539593</v>
      </c>
      <c r="L16" s="382" t="s">
        <v>649</v>
      </c>
      <c r="M16" s="454">
        <f>J16</f>
        <v>65208.446710000004</v>
      </c>
      <c r="N16" s="400"/>
      <c r="O16" s="400"/>
      <c r="P16" s="400"/>
      <c r="Q16" s="400"/>
      <c r="R16" s="393"/>
      <c r="S16" s="393"/>
      <c r="T16" s="393"/>
      <c r="U16" s="393"/>
      <c r="V16" s="393"/>
      <c r="W16" s="393"/>
      <c r="X16" s="393"/>
      <c r="Y16" s="393"/>
      <c r="Z16" s="393"/>
      <c r="AA16" s="413"/>
    </row>
    <row r="17" spans="1:27">
      <c r="A17" s="375"/>
      <c r="B17" s="403"/>
      <c r="C17" s="445"/>
      <c r="D17" s="203" t="s">
        <v>29</v>
      </c>
      <c r="E17" s="204" t="s">
        <v>339</v>
      </c>
      <c r="F17" s="204" t="s">
        <v>345</v>
      </c>
      <c r="G17" s="386"/>
      <c r="H17" s="441"/>
      <c r="I17" s="429"/>
      <c r="J17" s="401"/>
      <c r="K17" s="384"/>
      <c r="L17" s="384"/>
      <c r="M17" s="455"/>
      <c r="N17" s="401"/>
      <c r="O17" s="401"/>
      <c r="P17" s="401"/>
      <c r="Q17" s="401"/>
      <c r="R17" s="393"/>
      <c r="S17" s="393"/>
      <c r="T17" s="393"/>
      <c r="U17" s="393"/>
      <c r="V17" s="393"/>
      <c r="W17" s="393"/>
      <c r="X17" s="393"/>
      <c r="Y17" s="393"/>
      <c r="Z17" s="393"/>
      <c r="AA17" s="413"/>
    </row>
    <row r="18" spans="1:27" ht="37.5">
      <c r="A18" s="363">
        <v>3</v>
      </c>
      <c r="B18" s="403"/>
      <c r="C18" s="251" t="s">
        <v>210</v>
      </c>
      <c r="D18" s="251" t="s">
        <v>326</v>
      </c>
      <c r="E18" s="153" t="s">
        <v>333</v>
      </c>
      <c r="F18" s="246" t="s">
        <v>333</v>
      </c>
      <c r="G18" s="252" t="s">
        <v>60</v>
      </c>
      <c r="H18" s="441"/>
      <c r="I18" s="250">
        <v>15513.1068125</v>
      </c>
      <c r="J18" s="198">
        <v>15513.106900000001</v>
      </c>
      <c r="K18" s="185">
        <f>J18-I18</f>
        <v>8.7500000518048182E-5</v>
      </c>
      <c r="L18" s="184"/>
      <c r="M18" s="311">
        <f>J18</f>
        <v>15513.106900000001</v>
      </c>
      <c r="N18" s="47"/>
      <c r="O18" s="47"/>
      <c r="P18" s="47"/>
      <c r="Q18" s="47"/>
      <c r="R18" s="393"/>
      <c r="S18" s="393"/>
      <c r="T18" s="393"/>
      <c r="U18" s="393"/>
      <c r="V18" s="393"/>
      <c r="W18" s="393"/>
      <c r="X18" s="393"/>
      <c r="Y18" s="393"/>
      <c r="Z18" s="393"/>
      <c r="AA18" s="413"/>
    </row>
    <row r="19" spans="1:27" ht="75">
      <c r="A19" s="363">
        <v>4</v>
      </c>
      <c r="B19" s="403"/>
      <c r="C19" s="230" t="s">
        <v>211</v>
      </c>
      <c r="D19" s="203" t="s">
        <v>326</v>
      </c>
      <c r="E19" s="248" t="s">
        <v>333</v>
      </c>
      <c r="F19" s="248" t="s">
        <v>333</v>
      </c>
      <c r="G19" s="252" t="s">
        <v>60</v>
      </c>
      <c r="H19" s="441"/>
      <c r="I19" s="250">
        <v>13523.07993</v>
      </c>
      <c r="J19" s="198">
        <v>13523.079929999998</v>
      </c>
      <c r="K19" s="185">
        <f>J19-I19</f>
        <v>0</v>
      </c>
      <c r="L19" s="38"/>
      <c r="M19" s="311">
        <f>J19</f>
        <v>13523.079929999998</v>
      </c>
      <c r="N19" s="47"/>
      <c r="O19" s="47"/>
      <c r="P19" s="47"/>
      <c r="Q19" s="47"/>
      <c r="R19" s="393"/>
      <c r="S19" s="393"/>
      <c r="T19" s="393"/>
      <c r="U19" s="393"/>
      <c r="V19" s="393"/>
      <c r="W19" s="393"/>
      <c r="X19" s="393"/>
      <c r="Y19" s="393"/>
      <c r="Z19" s="393"/>
      <c r="AA19" s="413"/>
    </row>
    <row r="20" spans="1:27" ht="93.75">
      <c r="A20" s="363">
        <v>5</v>
      </c>
      <c r="B20" s="403"/>
      <c r="C20" s="230" t="s">
        <v>212</v>
      </c>
      <c r="D20" s="203" t="s">
        <v>327</v>
      </c>
      <c r="E20" s="153" t="s">
        <v>336</v>
      </c>
      <c r="F20" s="153" t="s">
        <v>336</v>
      </c>
      <c r="G20" s="252">
        <v>2023</v>
      </c>
      <c r="H20" s="441"/>
      <c r="I20" s="250">
        <v>1855.7541000000001</v>
      </c>
      <c r="J20" s="198">
        <v>1855.7541000000001</v>
      </c>
      <c r="K20" s="185">
        <f>J20-I20</f>
        <v>0</v>
      </c>
      <c r="L20" s="196"/>
      <c r="M20" s="311">
        <f>J20</f>
        <v>1855.7541000000001</v>
      </c>
      <c r="N20" s="47"/>
      <c r="O20" s="47"/>
      <c r="P20" s="47"/>
      <c r="Q20" s="47"/>
      <c r="R20" s="393"/>
      <c r="S20" s="393"/>
      <c r="T20" s="393"/>
      <c r="U20" s="393"/>
      <c r="V20" s="393"/>
      <c r="W20" s="393"/>
      <c r="X20" s="393"/>
      <c r="Y20" s="393"/>
      <c r="Z20" s="393"/>
      <c r="AA20" s="413"/>
    </row>
    <row r="21" spans="1:27" ht="37.5">
      <c r="A21" s="375">
        <v>6</v>
      </c>
      <c r="B21" s="403"/>
      <c r="C21" s="443" t="s">
        <v>213</v>
      </c>
      <c r="D21" s="371" t="s">
        <v>328</v>
      </c>
      <c r="E21" s="206" t="s">
        <v>340</v>
      </c>
      <c r="F21" s="253" t="s">
        <v>353</v>
      </c>
      <c r="G21" s="438">
        <v>2023</v>
      </c>
      <c r="H21" s="441"/>
      <c r="I21" s="416">
        <v>521265.61167999997</v>
      </c>
      <c r="J21" s="382">
        <v>433899.98447999998</v>
      </c>
      <c r="K21" s="399">
        <f>J21-I21</f>
        <v>-87365.627199999988</v>
      </c>
      <c r="L21" s="398" t="s">
        <v>648</v>
      </c>
      <c r="M21" s="416">
        <f>J21</f>
        <v>433899.98447999998</v>
      </c>
      <c r="N21" s="399"/>
      <c r="O21" s="399"/>
      <c r="P21" s="399"/>
      <c r="Q21" s="399"/>
      <c r="R21" s="393"/>
      <c r="S21" s="393"/>
      <c r="T21" s="393"/>
      <c r="U21" s="393"/>
      <c r="V21" s="393"/>
      <c r="W21" s="393"/>
      <c r="X21" s="393"/>
      <c r="Y21" s="393"/>
      <c r="Z21" s="393"/>
      <c r="AA21" s="413"/>
    </row>
    <row r="22" spans="1:27">
      <c r="A22" s="437"/>
      <c r="B22" s="403"/>
      <c r="C22" s="443"/>
      <c r="D22" s="230" t="s">
        <v>29</v>
      </c>
      <c r="E22" s="206" t="s">
        <v>341</v>
      </c>
      <c r="F22" s="253" t="s">
        <v>341</v>
      </c>
      <c r="G22" s="438"/>
      <c r="H22" s="441"/>
      <c r="I22" s="416"/>
      <c r="J22" s="383"/>
      <c r="K22" s="399"/>
      <c r="L22" s="415"/>
      <c r="M22" s="416"/>
      <c r="N22" s="399"/>
      <c r="O22" s="399"/>
      <c r="P22" s="399"/>
      <c r="Q22" s="399"/>
      <c r="R22" s="393"/>
      <c r="S22" s="393"/>
      <c r="T22" s="393"/>
      <c r="U22" s="393"/>
      <c r="V22" s="393"/>
      <c r="W22" s="393"/>
      <c r="X22" s="393"/>
      <c r="Y22" s="393"/>
      <c r="Z22" s="393"/>
      <c r="AA22" s="413"/>
    </row>
    <row r="23" spans="1:27" ht="27.75" customHeight="1">
      <c r="A23" s="437"/>
      <c r="B23" s="403"/>
      <c r="C23" s="443"/>
      <c r="D23" s="230" t="s">
        <v>31</v>
      </c>
      <c r="E23" s="204" t="s">
        <v>355</v>
      </c>
      <c r="F23" s="253" t="s">
        <v>354</v>
      </c>
      <c r="G23" s="438"/>
      <c r="H23" s="441"/>
      <c r="I23" s="416"/>
      <c r="J23" s="384"/>
      <c r="K23" s="399"/>
      <c r="L23" s="415"/>
      <c r="M23" s="416"/>
      <c r="N23" s="399"/>
      <c r="O23" s="399"/>
      <c r="P23" s="399"/>
      <c r="Q23" s="399"/>
      <c r="R23" s="393"/>
      <c r="S23" s="393"/>
      <c r="T23" s="393"/>
      <c r="U23" s="393"/>
      <c r="V23" s="393"/>
      <c r="W23" s="393"/>
      <c r="X23" s="393"/>
      <c r="Y23" s="393"/>
      <c r="Z23" s="393"/>
      <c r="AA23" s="413"/>
    </row>
    <row r="24" spans="1:27" ht="37.5" customHeight="1">
      <c r="A24" s="375">
        <v>7</v>
      </c>
      <c r="B24" s="403"/>
      <c r="C24" s="452" t="s">
        <v>214</v>
      </c>
      <c r="D24" s="203" t="s">
        <v>328</v>
      </c>
      <c r="E24" s="204" t="s">
        <v>342</v>
      </c>
      <c r="F24" s="254" t="s">
        <v>358</v>
      </c>
      <c r="G24" s="385">
        <v>2023</v>
      </c>
      <c r="H24" s="441"/>
      <c r="I24" s="416">
        <v>369334.94767000002</v>
      </c>
      <c r="J24" s="382">
        <v>301895.20689000003</v>
      </c>
      <c r="K24" s="399">
        <f>J24-I24</f>
        <v>-67439.740779999993</v>
      </c>
      <c r="L24" s="448" t="s">
        <v>648</v>
      </c>
      <c r="M24" s="416">
        <f>J24</f>
        <v>301895.20689000003</v>
      </c>
      <c r="N24" s="399"/>
      <c r="O24" s="399"/>
      <c r="P24" s="399"/>
      <c r="Q24" s="399"/>
      <c r="R24" s="393"/>
      <c r="S24" s="393"/>
      <c r="T24" s="393"/>
      <c r="U24" s="393"/>
      <c r="V24" s="393"/>
      <c r="W24" s="393"/>
      <c r="X24" s="393"/>
      <c r="Y24" s="393"/>
      <c r="Z24" s="393"/>
      <c r="AA24" s="413"/>
    </row>
    <row r="25" spans="1:27">
      <c r="A25" s="375"/>
      <c r="B25" s="403"/>
      <c r="C25" s="453"/>
      <c r="D25" s="203" t="s">
        <v>29</v>
      </c>
      <c r="E25" s="204" t="s">
        <v>343</v>
      </c>
      <c r="F25" s="254" t="s">
        <v>344</v>
      </c>
      <c r="G25" s="420"/>
      <c r="H25" s="441"/>
      <c r="I25" s="416"/>
      <c r="J25" s="384"/>
      <c r="K25" s="399"/>
      <c r="L25" s="448"/>
      <c r="M25" s="416"/>
      <c r="N25" s="399"/>
      <c r="O25" s="399"/>
      <c r="P25" s="399"/>
      <c r="Q25" s="399"/>
      <c r="R25" s="393"/>
      <c r="S25" s="393"/>
      <c r="T25" s="393"/>
      <c r="U25" s="393"/>
      <c r="V25" s="393"/>
      <c r="W25" s="393"/>
      <c r="X25" s="393"/>
      <c r="Y25" s="393"/>
      <c r="Z25" s="393"/>
      <c r="AA25" s="413"/>
    </row>
    <row r="26" spans="1:27" ht="75">
      <c r="A26" s="363">
        <v>8</v>
      </c>
      <c r="B26" s="403"/>
      <c r="C26" s="231" t="s">
        <v>215</v>
      </c>
      <c r="D26" s="371" t="s">
        <v>326</v>
      </c>
      <c r="E26" s="253" t="s">
        <v>333</v>
      </c>
      <c r="F26" s="253" t="s">
        <v>333</v>
      </c>
      <c r="G26" s="247" t="s">
        <v>60</v>
      </c>
      <c r="H26" s="441"/>
      <c r="I26" s="249">
        <v>9457.9904999999999</v>
      </c>
      <c r="J26" s="185">
        <v>9457.9904999999999</v>
      </c>
      <c r="K26" s="185">
        <f>J26-I26</f>
        <v>0</v>
      </c>
      <c r="L26" s="184"/>
      <c r="M26" s="249">
        <f>J26</f>
        <v>9457.9904999999999</v>
      </c>
      <c r="N26" s="185"/>
      <c r="O26" s="185"/>
      <c r="P26" s="185"/>
      <c r="Q26" s="185"/>
      <c r="R26" s="393"/>
      <c r="S26" s="393"/>
      <c r="T26" s="393"/>
      <c r="U26" s="393"/>
      <c r="V26" s="393"/>
      <c r="W26" s="393"/>
      <c r="X26" s="393"/>
      <c r="Y26" s="393"/>
      <c r="Z26" s="393"/>
      <c r="AA26" s="413"/>
    </row>
    <row r="27" spans="1:27" ht="93.75">
      <c r="A27" s="363">
        <v>9</v>
      </c>
      <c r="B27" s="403"/>
      <c r="C27" s="231" t="s">
        <v>224</v>
      </c>
      <c r="D27" s="371" t="s">
        <v>326</v>
      </c>
      <c r="E27" s="253" t="s">
        <v>337</v>
      </c>
      <c r="F27" s="153" t="s">
        <v>336</v>
      </c>
      <c r="G27" s="247" t="s">
        <v>60</v>
      </c>
      <c r="H27" s="441"/>
      <c r="I27" s="249">
        <v>1589.6907000000001</v>
      </c>
      <c r="J27" s="185">
        <v>1589.6906999999999</v>
      </c>
      <c r="K27" s="185">
        <f>J27-I27</f>
        <v>0</v>
      </c>
      <c r="L27" s="184"/>
      <c r="M27" s="249">
        <f>J27</f>
        <v>1589.6906999999999</v>
      </c>
      <c r="N27" s="185"/>
      <c r="O27" s="185"/>
      <c r="P27" s="185"/>
      <c r="Q27" s="185"/>
      <c r="R27" s="393"/>
      <c r="S27" s="393"/>
      <c r="T27" s="393"/>
      <c r="U27" s="393"/>
      <c r="V27" s="393"/>
      <c r="W27" s="393"/>
      <c r="X27" s="393"/>
      <c r="Y27" s="393"/>
      <c r="Z27" s="393"/>
      <c r="AA27" s="413"/>
    </row>
    <row r="28" spans="1:27" ht="43.5" customHeight="1">
      <c r="A28" s="375">
        <v>10</v>
      </c>
      <c r="B28" s="403"/>
      <c r="C28" s="387" t="s">
        <v>216</v>
      </c>
      <c r="D28" s="203" t="s">
        <v>29</v>
      </c>
      <c r="E28" s="253" t="s">
        <v>346</v>
      </c>
      <c r="F28" s="253" t="s">
        <v>346</v>
      </c>
      <c r="G28" s="247"/>
      <c r="H28" s="441"/>
      <c r="I28" s="249"/>
      <c r="J28" s="185"/>
      <c r="K28" s="185"/>
      <c r="L28" s="184"/>
      <c r="M28" s="249"/>
      <c r="N28" s="185"/>
      <c r="O28" s="185"/>
      <c r="P28" s="185"/>
      <c r="Q28" s="185"/>
      <c r="R28" s="393"/>
      <c r="S28" s="393"/>
      <c r="T28" s="393"/>
      <c r="U28" s="393"/>
      <c r="V28" s="393"/>
      <c r="W28" s="393"/>
      <c r="X28" s="393"/>
      <c r="Y28" s="393"/>
      <c r="Z28" s="393"/>
      <c r="AA28" s="413"/>
    </row>
    <row r="29" spans="1:27" ht="45" customHeight="1">
      <c r="A29" s="375"/>
      <c r="B29" s="403"/>
      <c r="C29" s="388"/>
      <c r="D29" s="203" t="s">
        <v>329</v>
      </c>
      <c r="E29" s="208"/>
      <c r="F29" s="208" t="s">
        <v>360</v>
      </c>
      <c r="G29" s="314">
        <v>2023</v>
      </c>
      <c r="H29" s="441"/>
      <c r="I29" s="249">
        <v>1119733.1197568399</v>
      </c>
      <c r="J29" s="185">
        <v>2141635.0739199999</v>
      </c>
      <c r="K29" s="185">
        <f>J29-I29</f>
        <v>1021901.9541631599</v>
      </c>
      <c r="L29" s="184"/>
      <c r="M29" s="249">
        <f>J29-Q29</f>
        <v>1119733.1197568399</v>
      </c>
      <c r="N29" s="185"/>
      <c r="O29" s="185"/>
      <c r="P29" s="185"/>
      <c r="Q29" s="185">
        <v>1021901.9541631599</v>
      </c>
      <c r="R29" s="393"/>
      <c r="S29" s="393"/>
      <c r="T29" s="393"/>
      <c r="U29" s="393"/>
      <c r="V29" s="393"/>
      <c r="W29" s="393"/>
      <c r="X29" s="393"/>
      <c r="Y29" s="393"/>
      <c r="Z29" s="393"/>
      <c r="AA29" s="413"/>
    </row>
    <row r="30" spans="1:27" ht="37.5">
      <c r="A30" s="375">
        <v>11</v>
      </c>
      <c r="B30" s="403"/>
      <c r="C30" s="418" t="s">
        <v>217</v>
      </c>
      <c r="D30" s="203" t="s">
        <v>328</v>
      </c>
      <c r="E30" s="200" t="s">
        <v>359</v>
      </c>
      <c r="F30" s="200" t="s">
        <v>359</v>
      </c>
      <c r="G30" s="385">
        <v>2023</v>
      </c>
      <c r="H30" s="441"/>
      <c r="I30" s="427">
        <v>26163.065648214299</v>
      </c>
      <c r="J30" s="382">
        <v>26163.065620000001</v>
      </c>
      <c r="K30" s="382">
        <f>J30-I30</f>
        <v>-2.8214297344675288E-5</v>
      </c>
      <c r="L30" s="382"/>
      <c r="M30" s="427">
        <f>J30</f>
        <v>26163.065620000001</v>
      </c>
      <c r="N30" s="382"/>
      <c r="O30" s="382"/>
      <c r="P30" s="382"/>
      <c r="Q30" s="399"/>
      <c r="R30" s="393"/>
      <c r="S30" s="393"/>
      <c r="T30" s="393"/>
      <c r="U30" s="393"/>
      <c r="V30" s="393"/>
      <c r="W30" s="393"/>
      <c r="X30" s="393"/>
      <c r="Y30" s="393"/>
      <c r="Z30" s="393"/>
      <c r="AA30" s="413"/>
    </row>
    <row r="31" spans="1:27">
      <c r="A31" s="375"/>
      <c r="B31" s="403"/>
      <c r="C31" s="419"/>
      <c r="D31" s="203" t="s">
        <v>29</v>
      </c>
      <c r="E31" s="200" t="s">
        <v>350</v>
      </c>
      <c r="F31" s="200" t="s">
        <v>348</v>
      </c>
      <c r="G31" s="420"/>
      <c r="H31" s="441"/>
      <c r="I31" s="428"/>
      <c r="J31" s="383"/>
      <c r="K31" s="383"/>
      <c r="L31" s="383"/>
      <c r="M31" s="428"/>
      <c r="N31" s="383"/>
      <c r="O31" s="383"/>
      <c r="P31" s="383"/>
      <c r="Q31" s="399"/>
      <c r="R31" s="393"/>
      <c r="S31" s="393"/>
      <c r="T31" s="393"/>
      <c r="U31" s="393"/>
      <c r="V31" s="393"/>
      <c r="W31" s="393"/>
      <c r="X31" s="393"/>
      <c r="Y31" s="393"/>
      <c r="Z31" s="393"/>
      <c r="AA31" s="413"/>
    </row>
    <row r="32" spans="1:27">
      <c r="A32" s="375">
        <v>12</v>
      </c>
      <c r="B32" s="403"/>
      <c r="C32" s="418" t="s">
        <v>218</v>
      </c>
      <c r="D32" s="203" t="s">
        <v>29</v>
      </c>
      <c r="E32" s="204" t="s">
        <v>349</v>
      </c>
      <c r="F32" s="204" t="s">
        <v>349</v>
      </c>
      <c r="G32" s="385">
        <v>2023</v>
      </c>
      <c r="H32" s="441"/>
      <c r="I32" s="427">
        <v>4290.2458982142898</v>
      </c>
      <c r="J32" s="382">
        <v>4290.2458999999999</v>
      </c>
      <c r="K32" s="382">
        <f>J32-I32</f>
        <v>1.7857100829132833E-6</v>
      </c>
      <c r="L32" s="446"/>
      <c r="M32" s="454">
        <f>J32</f>
        <v>4290.2458999999999</v>
      </c>
      <c r="N32" s="382"/>
      <c r="O32" s="382"/>
      <c r="P32" s="382"/>
      <c r="Q32" s="399"/>
      <c r="R32" s="393"/>
      <c r="S32" s="393"/>
      <c r="T32" s="393"/>
      <c r="U32" s="393"/>
      <c r="V32" s="393"/>
      <c r="W32" s="393"/>
      <c r="X32" s="393"/>
      <c r="Y32" s="393"/>
      <c r="Z32" s="393"/>
      <c r="AA32" s="413"/>
    </row>
    <row r="33" spans="1:27" ht="37.5">
      <c r="A33" s="375"/>
      <c r="B33" s="403"/>
      <c r="C33" s="419"/>
      <c r="D33" s="203" t="s">
        <v>328</v>
      </c>
      <c r="E33" s="153" t="s">
        <v>356</v>
      </c>
      <c r="F33" s="153" t="s">
        <v>357</v>
      </c>
      <c r="G33" s="420"/>
      <c r="H33" s="441"/>
      <c r="I33" s="428"/>
      <c r="J33" s="383"/>
      <c r="K33" s="383"/>
      <c r="L33" s="447"/>
      <c r="M33" s="480"/>
      <c r="N33" s="383"/>
      <c r="O33" s="383"/>
      <c r="P33" s="383"/>
      <c r="Q33" s="399"/>
      <c r="R33" s="394"/>
      <c r="S33" s="394"/>
      <c r="T33" s="394"/>
      <c r="U33" s="394"/>
      <c r="V33" s="394"/>
      <c r="W33" s="394"/>
      <c r="X33" s="394"/>
      <c r="Y33" s="394"/>
      <c r="Z33" s="394"/>
      <c r="AA33" s="414"/>
    </row>
    <row r="34" spans="1:27" ht="37.5">
      <c r="A34" s="363">
        <v>13</v>
      </c>
      <c r="B34" s="403"/>
      <c r="C34" s="257" t="s">
        <v>219</v>
      </c>
      <c r="D34" s="219" t="s">
        <v>29</v>
      </c>
      <c r="E34" s="254" t="s">
        <v>347</v>
      </c>
      <c r="F34" s="254" t="s">
        <v>347</v>
      </c>
      <c r="G34" s="255" t="s">
        <v>60</v>
      </c>
      <c r="H34" s="441"/>
      <c r="I34" s="207">
        <v>52501.718672499999</v>
      </c>
      <c r="J34" s="19">
        <v>52501.718670000002</v>
      </c>
      <c r="K34" s="19">
        <f>J34-I34</f>
        <v>-2.4999972083605826E-6</v>
      </c>
      <c r="L34" s="186"/>
      <c r="M34" s="207">
        <f>J34</f>
        <v>52501.718670000002</v>
      </c>
      <c r="N34" s="19"/>
      <c r="O34" s="19"/>
      <c r="P34" s="19"/>
      <c r="Q34" s="19"/>
      <c r="R34" s="376"/>
      <c r="S34" s="376"/>
      <c r="T34" s="379">
        <v>0.92669999999999997</v>
      </c>
      <c r="U34" s="379">
        <v>0.91249999999999998</v>
      </c>
      <c r="V34" s="376"/>
      <c r="W34" s="376"/>
      <c r="X34" s="376"/>
      <c r="Y34" s="376"/>
      <c r="Z34" s="376"/>
      <c r="AA34" s="389" t="s">
        <v>199</v>
      </c>
    </row>
    <row r="35" spans="1:27">
      <c r="A35" s="375">
        <v>14</v>
      </c>
      <c r="B35" s="403"/>
      <c r="C35" s="418" t="s">
        <v>220</v>
      </c>
      <c r="D35" s="203" t="s">
        <v>29</v>
      </c>
      <c r="E35" s="209" t="s">
        <v>454</v>
      </c>
      <c r="F35" s="209" t="s">
        <v>455</v>
      </c>
      <c r="G35" s="385"/>
      <c r="H35" s="441"/>
      <c r="I35" s="427">
        <v>1029187.4350000001</v>
      </c>
      <c r="J35" s="382">
        <v>1029187.4350000001</v>
      </c>
      <c r="K35" s="382">
        <f>J35-I35</f>
        <v>0</v>
      </c>
      <c r="L35" s="446"/>
      <c r="M35" s="427">
        <f>J35</f>
        <v>1029187.4350000001</v>
      </c>
      <c r="N35" s="382"/>
      <c r="O35" s="382"/>
      <c r="P35" s="382"/>
      <c r="Q35" s="382"/>
      <c r="R35" s="377"/>
      <c r="S35" s="377"/>
      <c r="T35" s="380"/>
      <c r="U35" s="380"/>
      <c r="V35" s="377"/>
      <c r="W35" s="377"/>
      <c r="X35" s="377"/>
      <c r="Y35" s="377"/>
      <c r="Z35" s="377"/>
      <c r="AA35" s="395"/>
    </row>
    <row r="36" spans="1:27">
      <c r="A36" s="375"/>
      <c r="B36" s="403"/>
      <c r="C36" s="431"/>
      <c r="D36" s="203" t="s">
        <v>31</v>
      </c>
      <c r="E36" s="202" t="s">
        <v>361</v>
      </c>
      <c r="F36" s="202" t="s">
        <v>361</v>
      </c>
      <c r="G36" s="386"/>
      <c r="H36" s="441"/>
      <c r="I36" s="429"/>
      <c r="J36" s="384"/>
      <c r="K36" s="384"/>
      <c r="L36" s="451"/>
      <c r="M36" s="429"/>
      <c r="N36" s="384"/>
      <c r="O36" s="384"/>
      <c r="P36" s="384"/>
      <c r="Q36" s="384"/>
      <c r="R36" s="377"/>
      <c r="S36" s="377"/>
      <c r="T36" s="380"/>
      <c r="U36" s="380"/>
      <c r="V36" s="377"/>
      <c r="W36" s="377"/>
      <c r="X36" s="377"/>
      <c r="Y36" s="377"/>
      <c r="Z36" s="377"/>
      <c r="AA36" s="395"/>
    </row>
    <row r="37" spans="1:27" ht="62.25" customHeight="1">
      <c r="A37" s="363">
        <v>15</v>
      </c>
      <c r="B37" s="403"/>
      <c r="C37" s="230" t="s">
        <v>221</v>
      </c>
      <c r="D37" s="371" t="s">
        <v>327</v>
      </c>
      <c r="E37" s="153" t="s">
        <v>336</v>
      </c>
      <c r="F37" s="153" t="s">
        <v>336</v>
      </c>
      <c r="G37" s="258"/>
      <c r="H37" s="441"/>
      <c r="I37" s="259">
        <v>1652.4493</v>
      </c>
      <c r="J37" s="183">
        <v>1652.4493</v>
      </c>
      <c r="K37" s="19">
        <f>J37-I37</f>
        <v>0</v>
      </c>
      <c r="L37" s="186"/>
      <c r="M37" s="259">
        <f>J37</f>
        <v>1652.4493</v>
      </c>
      <c r="N37" s="183"/>
      <c r="O37" s="183"/>
      <c r="P37" s="183"/>
      <c r="Q37" s="183"/>
      <c r="R37" s="377"/>
      <c r="S37" s="377"/>
      <c r="T37" s="380"/>
      <c r="U37" s="380"/>
      <c r="V37" s="377"/>
      <c r="W37" s="377"/>
      <c r="X37" s="377"/>
      <c r="Y37" s="377"/>
      <c r="Z37" s="377"/>
      <c r="AA37" s="395"/>
    </row>
    <row r="38" spans="1:27">
      <c r="A38" s="375">
        <v>16</v>
      </c>
      <c r="B38" s="403"/>
      <c r="C38" s="443" t="s">
        <v>222</v>
      </c>
      <c r="D38" s="203" t="s">
        <v>329</v>
      </c>
      <c r="E38" s="204" t="s">
        <v>351</v>
      </c>
      <c r="F38" s="204" t="s">
        <v>351</v>
      </c>
      <c r="G38" s="438"/>
      <c r="H38" s="441"/>
      <c r="I38" s="416">
        <v>37251.767019999999</v>
      </c>
      <c r="J38" s="399">
        <v>37251.767019999999</v>
      </c>
      <c r="K38" s="399">
        <f>J38-I38</f>
        <v>0</v>
      </c>
      <c r="L38" s="481"/>
      <c r="M38" s="416">
        <f>J38</f>
        <v>37251.767019999999</v>
      </c>
      <c r="N38" s="399"/>
      <c r="O38" s="399"/>
      <c r="P38" s="399"/>
      <c r="Q38" s="399"/>
      <c r="R38" s="377"/>
      <c r="S38" s="377"/>
      <c r="T38" s="380"/>
      <c r="U38" s="380"/>
      <c r="V38" s="377"/>
      <c r="W38" s="377"/>
      <c r="X38" s="377"/>
      <c r="Y38" s="377"/>
      <c r="Z38" s="377"/>
      <c r="AA38" s="395"/>
    </row>
    <row r="39" spans="1:27">
      <c r="A39" s="437"/>
      <c r="B39" s="403"/>
      <c r="C39" s="443"/>
      <c r="D39" s="203" t="s">
        <v>29</v>
      </c>
      <c r="E39" s="204" t="s">
        <v>362</v>
      </c>
      <c r="F39" s="204" t="s">
        <v>362</v>
      </c>
      <c r="G39" s="438"/>
      <c r="H39" s="441"/>
      <c r="I39" s="416"/>
      <c r="J39" s="399"/>
      <c r="K39" s="399"/>
      <c r="L39" s="481"/>
      <c r="M39" s="416"/>
      <c r="N39" s="399"/>
      <c r="O39" s="399"/>
      <c r="P39" s="399"/>
      <c r="Q39" s="399"/>
      <c r="R39" s="377"/>
      <c r="S39" s="377"/>
      <c r="T39" s="380"/>
      <c r="U39" s="380"/>
      <c r="V39" s="377"/>
      <c r="W39" s="377"/>
      <c r="X39" s="377"/>
      <c r="Y39" s="377"/>
      <c r="Z39" s="377"/>
      <c r="AA39" s="395"/>
    </row>
    <row r="40" spans="1:27" ht="65.25" customHeight="1">
      <c r="A40" s="360">
        <v>17</v>
      </c>
      <c r="B40" s="403"/>
      <c r="C40" s="230" t="s">
        <v>223</v>
      </c>
      <c r="D40" s="371" t="s">
        <v>327</v>
      </c>
      <c r="E40" s="153" t="s">
        <v>336</v>
      </c>
      <c r="F40" s="153" t="s">
        <v>336</v>
      </c>
      <c r="G40" s="247"/>
      <c r="H40" s="441"/>
      <c r="I40" s="207">
        <v>2137.806</v>
      </c>
      <c r="J40" s="19">
        <v>2137.806</v>
      </c>
      <c r="K40" s="19">
        <f>J40-I40</f>
        <v>0</v>
      </c>
      <c r="L40" s="186"/>
      <c r="M40" s="207">
        <f>J40</f>
        <v>2137.806</v>
      </c>
      <c r="N40" s="19"/>
      <c r="O40" s="19"/>
      <c r="P40" s="19"/>
      <c r="Q40" s="19"/>
      <c r="R40" s="377"/>
      <c r="S40" s="377"/>
      <c r="T40" s="380"/>
      <c r="U40" s="380"/>
      <c r="V40" s="377"/>
      <c r="W40" s="377"/>
      <c r="X40" s="377"/>
      <c r="Y40" s="377"/>
      <c r="Z40" s="377"/>
      <c r="AA40" s="395"/>
    </row>
    <row r="41" spans="1:27" ht="18.75" customHeight="1">
      <c r="A41" s="439">
        <v>18</v>
      </c>
      <c r="B41" s="403"/>
      <c r="C41" s="418" t="s">
        <v>225</v>
      </c>
      <c r="D41" s="203" t="s">
        <v>29</v>
      </c>
      <c r="E41" s="200" t="s">
        <v>352</v>
      </c>
      <c r="F41" s="200" t="s">
        <v>352</v>
      </c>
      <c r="G41" s="385" t="s">
        <v>71</v>
      </c>
      <c r="H41" s="441"/>
      <c r="I41" s="427">
        <v>1927143.3572199501</v>
      </c>
      <c r="J41" s="382">
        <v>1756403.1600199998</v>
      </c>
      <c r="K41" s="382">
        <f t="shared" ref="K41" si="0">J41-I41</f>
        <v>-170740.19719995023</v>
      </c>
      <c r="L41" s="446" t="s">
        <v>650</v>
      </c>
      <c r="M41" s="449">
        <f>J41</f>
        <v>1756403.1600199998</v>
      </c>
      <c r="N41" s="398"/>
      <c r="O41" s="382"/>
      <c r="P41" s="382"/>
      <c r="Q41" s="382"/>
      <c r="R41" s="377"/>
      <c r="S41" s="377"/>
      <c r="T41" s="380"/>
      <c r="U41" s="380"/>
      <c r="V41" s="377"/>
      <c r="W41" s="377"/>
      <c r="X41" s="377"/>
      <c r="Y41" s="377"/>
      <c r="Z41" s="377"/>
      <c r="AA41" s="395"/>
    </row>
    <row r="42" spans="1:27">
      <c r="A42" s="439"/>
      <c r="B42" s="403"/>
      <c r="C42" s="419"/>
      <c r="D42" s="203" t="s">
        <v>328</v>
      </c>
      <c r="E42" s="200" t="s">
        <v>363</v>
      </c>
      <c r="F42" s="200" t="s">
        <v>363</v>
      </c>
      <c r="G42" s="420"/>
      <c r="H42" s="441"/>
      <c r="I42" s="428"/>
      <c r="J42" s="383"/>
      <c r="K42" s="383"/>
      <c r="L42" s="447"/>
      <c r="M42" s="450"/>
      <c r="N42" s="415"/>
      <c r="O42" s="383"/>
      <c r="P42" s="383"/>
      <c r="Q42" s="383"/>
      <c r="R42" s="377"/>
      <c r="S42" s="377"/>
      <c r="T42" s="380"/>
      <c r="U42" s="380"/>
      <c r="V42" s="377"/>
      <c r="W42" s="377"/>
      <c r="X42" s="377"/>
      <c r="Y42" s="377"/>
      <c r="Z42" s="377"/>
      <c r="AA42" s="395"/>
    </row>
    <row r="43" spans="1:27" ht="37.5">
      <c r="A43" s="439"/>
      <c r="B43" s="403"/>
      <c r="C43" s="419"/>
      <c r="D43" s="203" t="s">
        <v>328</v>
      </c>
      <c r="E43" s="200" t="s">
        <v>364</v>
      </c>
      <c r="F43" s="200" t="s">
        <v>364</v>
      </c>
      <c r="G43" s="420"/>
      <c r="H43" s="441"/>
      <c r="I43" s="428"/>
      <c r="J43" s="383"/>
      <c r="K43" s="383"/>
      <c r="L43" s="447"/>
      <c r="M43" s="450"/>
      <c r="N43" s="415"/>
      <c r="O43" s="383"/>
      <c r="P43" s="383"/>
      <c r="Q43" s="383"/>
      <c r="R43" s="377"/>
      <c r="S43" s="377"/>
      <c r="T43" s="380"/>
      <c r="U43" s="380"/>
      <c r="V43" s="377"/>
      <c r="W43" s="377"/>
      <c r="X43" s="377"/>
      <c r="Y43" s="377"/>
      <c r="Z43" s="377"/>
      <c r="AA43" s="395"/>
    </row>
    <row r="44" spans="1:27">
      <c r="A44" s="439"/>
      <c r="B44" s="403"/>
      <c r="C44" s="419"/>
      <c r="D44" s="203" t="s">
        <v>329</v>
      </c>
      <c r="E44" s="200" t="s">
        <v>365</v>
      </c>
      <c r="F44" s="200" t="s">
        <v>366</v>
      </c>
      <c r="G44" s="420"/>
      <c r="H44" s="441"/>
      <c r="I44" s="428"/>
      <c r="J44" s="383"/>
      <c r="K44" s="383"/>
      <c r="L44" s="447"/>
      <c r="M44" s="450"/>
      <c r="N44" s="415"/>
      <c r="O44" s="383"/>
      <c r="P44" s="383"/>
      <c r="Q44" s="383"/>
      <c r="R44" s="377"/>
      <c r="S44" s="377"/>
      <c r="T44" s="380"/>
      <c r="U44" s="380"/>
      <c r="V44" s="377"/>
      <c r="W44" s="377"/>
      <c r="X44" s="377"/>
      <c r="Y44" s="377"/>
      <c r="Z44" s="377"/>
      <c r="AA44" s="395"/>
    </row>
    <row r="45" spans="1:27">
      <c r="A45" s="439"/>
      <c r="B45" s="403"/>
      <c r="C45" s="419"/>
      <c r="D45" s="203" t="s">
        <v>329</v>
      </c>
      <c r="E45" s="200" t="s">
        <v>367</v>
      </c>
      <c r="F45" s="200" t="s">
        <v>367</v>
      </c>
      <c r="G45" s="420"/>
      <c r="H45" s="441"/>
      <c r="I45" s="428"/>
      <c r="J45" s="383"/>
      <c r="K45" s="383"/>
      <c r="L45" s="447"/>
      <c r="M45" s="450"/>
      <c r="N45" s="415"/>
      <c r="O45" s="383"/>
      <c r="P45" s="383"/>
      <c r="Q45" s="383"/>
      <c r="R45" s="377"/>
      <c r="S45" s="377"/>
      <c r="T45" s="380"/>
      <c r="U45" s="380"/>
      <c r="V45" s="377"/>
      <c r="W45" s="377"/>
      <c r="X45" s="377"/>
      <c r="Y45" s="377"/>
      <c r="Z45" s="377"/>
      <c r="AA45" s="395"/>
    </row>
    <row r="46" spans="1:27" ht="37.5">
      <c r="A46" s="439"/>
      <c r="B46" s="403"/>
      <c r="C46" s="419"/>
      <c r="D46" s="203" t="s">
        <v>328</v>
      </c>
      <c r="E46" s="200" t="s">
        <v>368</v>
      </c>
      <c r="F46" s="200" t="s">
        <v>368</v>
      </c>
      <c r="G46" s="420"/>
      <c r="H46" s="441"/>
      <c r="I46" s="428"/>
      <c r="J46" s="383"/>
      <c r="K46" s="383"/>
      <c r="L46" s="447"/>
      <c r="M46" s="450"/>
      <c r="N46" s="415"/>
      <c r="O46" s="383"/>
      <c r="P46" s="383"/>
      <c r="Q46" s="383"/>
      <c r="R46" s="377"/>
      <c r="S46" s="377"/>
      <c r="T46" s="380"/>
      <c r="U46" s="380"/>
      <c r="V46" s="377"/>
      <c r="W46" s="377"/>
      <c r="X46" s="377"/>
      <c r="Y46" s="377"/>
      <c r="Z46" s="377"/>
      <c r="AA46" s="395"/>
    </row>
    <row r="47" spans="1:27" ht="37.5">
      <c r="A47" s="439"/>
      <c r="B47" s="403"/>
      <c r="C47" s="419"/>
      <c r="D47" s="203" t="s">
        <v>328</v>
      </c>
      <c r="E47" s="200" t="s">
        <v>369</v>
      </c>
      <c r="F47" s="200" t="s">
        <v>369</v>
      </c>
      <c r="G47" s="420"/>
      <c r="H47" s="441"/>
      <c r="I47" s="428"/>
      <c r="J47" s="383"/>
      <c r="K47" s="383"/>
      <c r="L47" s="447"/>
      <c r="M47" s="450"/>
      <c r="N47" s="415"/>
      <c r="O47" s="383"/>
      <c r="P47" s="383"/>
      <c r="Q47" s="383"/>
      <c r="R47" s="377"/>
      <c r="S47" s="377"/>
      <c r="T47" s="380"/>
      <c r="U47" s="380"/>
      <c r="V47" s="377"/>
      <c r="W47" s="377"/>
      <c r="X47" s="377"/>
      <c r="Y47" s="377"/>
      <c r="Z47" s="377"/>
      <c r="AA47" s="395"/>
    </row>
    <row r="48" spans="1:27" ht="37.5">
      <c r="A48" s="439"/>
      <c r="B48" s="403"/>
      <c r="C48" s="419"/>
      <c r="D48" s="203" t="s">
        <v>328</v>
      </c>
      <c r="E48" s="200" t="s">
        <v>370</v>
      </c>
      <c r="F48" s="200" t="s">
        <v>370</v>
      </c>
      <c r="G48" s="420"/>
      <c r="H48" s="441"/>
      <c r="I48" s="428"/>
      <c r="J48" s="383"/>
      <c r="K48" s="383"/>
      <c r="L48" s="447"/>
      <c r="M48" s="450"/>
      <c r="N48" s="415"/>
      <c r="O48" s="383"/>
      <c r="P48" s="383"/>
      <c r="Q48" s="383"/>
      <c r="R48" s="377"/>
      <c r="S48" s="377"/>
      <c r="T48" s="380"/>
      <c r="U48" s="380"/>
      <c r="V48" s="377"/>
      <c r="W48" s="377"/>
      <c r="X48" s="377"/>
      <c r="Y48" s="377"/>
      <c r="Z48" s="377"/>
      <c r="AA48" s="395"/>
    </row>
    <row r="49" spans="1:27" ht="37.5">
      <c r="A49" s="439"/>
      <c r="B49" s="403"/>
      <c r="C49" s="419"/>
      <c r="D49" s="203" t="s">
        <v>328</v>
      </c>
      <c r="E49" s="206" t="s">
        <v>371</v>
      </c>
      <c r="F49" s="206" t="s">
        <v>371</v>
      </c>
      <c r="G49" s="420"/>
      <c r="H49" s="441"/>
      <c r="I49" s="428"/>
      <c r="J49" s="383"/>
      <c r="K49" s="383"/>
      <c r="L49" s="447"/>
      <c r="M49" s="450"/>
      <c r="N49" s="415"/>
      <c r="O49" s="383"/>
      <c r="P49" s="383"/>
      <c r="Q49" s="383"/>
      <c r="R49" s="377"/>
      <c r="S49" s="377"/>
      <c r="T49" s="380"/>
      <c r="U49" s="380"/>
      <c r="V49" s="377"/>
      <c r="W49" s="377"/>
      <c r="X49" s="377"/>
      <c r="Y49" s="377"/>
      <c r="Z49" s="377"/>
      <c r="AA49" s="395"/>
    </row>
    <row r="50" spans="1:27" ht="37.5">
      <c r="A50" s="439"/>
      <c r="B50" s="403"/>
      <c r="C50" s="419"/>
      <c r="D50" s="203" t="s">
        <v>328</v>
      </c>
      <c r="E50" s="202" t="s">
        <v>372</v>
      </c>
      <c r="F50" s="202" t="s">
        <v>373</v>
      </c>
      <c r="G50" s="420"/>
      <c r="H50" s="441"/>
      <c r="I50" s="428"/>
      <c r="J50" s="383"/>
      <c r="K50" s="383"/>
      <c r="L50" s="447"/>
      <c r="M50" s="450"/>
      <c r="N50" s="415"/>
      <c r="O50" s="383"/>
      <c r="P50" s="383"/>
      <c r="Q50" s="383"/>
      <c r="R50" s="377"/>
      <c r="S50" s="377"/>
      <c r="T50" s="380"/>
      <c r="U50" s="380"/>
      <c r="V50" s="377"/>
      <c r="W50" s="377"/>
      <c r="X50" s="377"/>
      <c r="Y50" s="377"/>
      <c r="Z50" s="377"/>
      <c r="AA50" s="395"/>
    </row>
    <row r="51" spans="1:27" ht="37.5">
      <c r="A51" s="375">
        <v>19</v>
      </c>
      <c r="B51" s="403"/>
      <c r="C51" s="418" t="s">
        <v>226</v>
      </c>
      <c r="D51" s="203" t="s">
        <v>329</v>
      </c>
      <c r="E51" s="204" t="s">
        <v>374</v>
      </c>
      <c r="F51" s="204" t="s">
        <v>375</v>
      </c>
      <c r="G51" s="385" t="s">
        <v>36</v>
      </c>
      <c r="H51" s="441"/>
      <c r="I51" s="427">
        <v>950734.57819972502</v>
      </c>
      <c r="J51" s="382">
        <v>1779054.2208400001</v>
      </c>
      <c r="K51" s="382">
        <f>J51-I51</f>
        <v>828319.64264027507</v>
      </c>
      <c r="L51" s="446"/>
      <c r="M51" s="427">
        <v>37280.458589860202</v>
      </c>
      <c r="N51" s="398">
        <f>J51-Q51-M51</f>
        <v>836040.7215301398</v>
      </c>
      <c r="O51" s="382"/>
      <c r="P51" s="382"/>
      <c r="Q51" s="382">
        <v>905733.04072000005</v>
      </c>
      <c r="R51" s="377"/>
      <c r="S51" s="377"/>
      <c r="T51" s="380"/>
      <c r="U51" s="380"/>
      <c r="V51" s="377"/>
      <c r="W51" s="377"/>
      <c r="X51" s="377"/>
      <c r="Y51" s="377"/>
      <c r="Z51" s="377"/>
      <c r="AA51" s="395"/>
    </row>
    <row r="52" spans="1:27" ht="37.5">
      <c r="A52" s="375"/>
      <c r="B52" s="403"/>
      <c r="C52" s="419"/>
      <c r="D52" s="203" t="s">
        <v>329</v>
      </c>
      <c r="E52" s="204" t="s">
        <v>376</v>
      </c>
      <c r="F52" s="204" t="s">
        <v>376</v>
      </c>
      <c r="G52" s="420"/>
      <c r="H52" s="441"/>
      <c r="I52" s="428"/>
      <c r="J52" s="383"/>
      <c r="K52" s="383"/>
      <c r="L52" s="447"/>
      <c r="M52" s="428"/>
      <c r="N52" s="415"/>
      <c r="O52" s="383"/>
      <c r="P52" s="383"/>
      <c r="Q52" s="383"/>
      <c r="R52" s="377"/>
      <c r="S52" s="377"/>
      <c r="T52" s="380"/>
      <c r="U52" s="380"/>
      <c r="V52" s="377"/>
      <c r="W52" s="377"/>
      <c r="X52" s="377"/>
      <c r="Y52" s="377"/>
      <c r="Z52" s="377"/>
      <c r="AA52" s="395"/>
    </row>
    <row r="53" spans="1:27" ht="37.5">
      <c r="A53" s="375"/>
      <c r="B53" s="403"/>
      <c r="C53" s="419"/>
      <c r="D53" s="203" t="s">
        <v>329</v>
      </c>
      <c r="E53" s="204" t="s">
        <v>377</v>
      </c>
      <c r="F53" s="204" t="s">
        <v>378</v>
      </c>
      <c r="G53" s="420"/>
      <c r="H53" s="441"/>
      <c r="I53" s="428"/>
      <c r="J53" s="383"/>
      <c r="K53" s="383"/>
      <c r="L53" s="447"/>
      <c r="M53" s="428"/>
      <c r="N53" s="415"/>
      <c r="O53" s="383"/>
      <c r="P53" s="383"/>
      <c r="Q53" s="383"/>
      <c r="R53" s="377"/>
      <c r="S53" s="377"/>
      <c r="T53" s="380"/>
      <c r="U53" s="380"/>
      <c r="V53" s="377"/>
      <c r="W53" s="377"/>
      <c r="X53" s="377"/>
      <c r="Y53" s="377"/>
      <c r="Z53" s="377"/>
      <c r="AA53" s="395"/>
    </row>
    <row r="54" spans="1:27">
      <c r="A54" s="375"/>
      <c r="B54" s="403"/>
      <c r="C54" s="419"/>
      <c r="D54" s="203" t="s">
        <v>328</v>
      </c>
      <c r="E54" s="204" t="s">
        <v>379</v>
      </c>
      <c r="F54" s="204" t="s">
        <v>379</v>
      </c>
      <c r="G54" s="420"/>
      <c r="H54" s="441"/>
      <c r="I54" s="428"/>
      <c r="J54" s="383"/>
      <c r="K54" s="383"/>
      <c r="L54" s="447"/>
      <c r="M54" s="428"/>
      <c r="N54" s="415"/>
      <c r="O54" s="383"/>
      <c r="P54" s="383"/>
      <c r="Q54" s="383"/>
      <c r="R54" s="377"/>
      <c r="S54" s="377"/>
      <c r="T54" s="380"/>
      <c r="U54" s="380"/>
      <c r="V54" s="377"/>
      <c r="W54" s="377"/>
      <c r="X54" s="377"/>
      <c r="Y54" s="377"/>
      <c r="Z54" s="377"/>
      <c r="AA54" s="395"/>
    </row>
    <row r="55" spans="1:27" ht="37.5">
      <c r="A55" s="375"/>
      <c r="B55" s="403"/>
      <c r="C55" s="419"/>
      <c r="D55" s="203" t="s">
        <v>329</v>
      </c>
      <c r="E55" s="204" t="s">
        <v>380</v>
      </c>
      <c r="F55" s="204"/>
      <c r="G55" s="420"/>
      <c r="H55" s="441"/>
      <c r="I55" s="428"/>
      <c r="J55" s="383"/>
      <c r="K55" s="383"/>
      <c r="L55" s="447"/>
      <c r="M55" s="428"/>
      <c r="N55" s="415"/>
      <c r="O55" s="383"/>
      <c r="P55" s="383"/>
      <c r="Q55" s="383"/>
      <c r="R55" s="377"/>
      <c r="S55" s="377"/>
      <c r="T55" s="380"/>
      <c r="U55" s="380"/>
      <c r="V55" s="377"/>
      <c r="W55" s="377"/>
      <c r="X55" s="377"/>
      <c r="Y55" s="377"/>
      <c r="Z55" s="377"/>
      <c r="AA55" s="395"/>
    </row>
    <row r="56" spans="1:27">
      <c r="A56" s="375"/>
      <c r="B56" s="403"/>
      <c r="C56" s="419"/>
      <c r="D56" s="203" t="s">
        <v>329</v>
      </c>
      <c r="E56" s="204" t="s">
        <v>381</v>
      </c>
      <c r="F56" s="204" t="s">
        <v>382</v>
      </c>
      <c r="G56" s="420"/>
      <c r="H56" s="441"/>
      <c r="I56" s="428"/>
      <c r="J56" s="383"/>
      <c r="K56" s="383"/>
      <c r="L56" s="447"/>
      <c r="M56" s="428"/>
      <c r="N56" s="415"/>
      <c r="O56" s="383"/>
      <c r="P56" s="383"/>
      <c r="Q56" s="383"/>
      <c r="R56" s="377"/>
      <c r="S56" s="377"/>
      <c r="T56" s="380"/>
      <c r="U56" s="380"/>
      <c r="V56" s="377"/>
      <c r="W56" s="377"/>
      <c r="X56" s="377"/>
      <c r="Y56" s="377"/>
      <c r="Z56" s="377"/>
      <c r="AA56" s="395"/>
    </row>
    <row r="57" spans="1:27">
      <c r="A57" s="375"/>
      <c r="B57" s="403"/>
      <c r="C57" s="419"/>
      <c r="D57" s="203" t="s">
        <v>329</v>
      </c>
      <c r="E57" s="204" t="s">
        <v>383</v>
      </c>
      <c r="F57" s="204" t="s">
        <v>384</v>
      </c>
      <c r="G57" s="420"/>
      <c r="H57" s="441"/>
      <c r="I57" s="428"/>
      <c r="J57" s="383"/>
      <c r="K57" s="383"/>
      <c r="L57" s="447"/>
      <c r="M57" s="428"/>
      <c r="N57" s="415"/>
      <c r="O57" s="383"/>
      <c r="P57" s="383"/>
      <c r="Q57" s="383"/>
      <c r="R57" s="377"/>
      <c r="S57" s="377"/>
      <c r="T57" s="380"/>
      <c r="U57" s="380"/>
      <c r="V57" s="377"/>
      <c r="W57" s="377"/>
      <c r="X57" s="377"/>
      <c r="Y57" s="377"/>
      <c r="Z57" s="377"/>
      <c r="AA57" s="395"/>
    </row>
    <row r="58" spans="1:27">
      <c r="A58" s="375"/>
      <c r="B58" s="403"/>
      <c r="C58" s="419"/>
      <c r="D58" s="203" t="s">
        <v>329</v>
      </c>
      <c r="E58" s="204" t="s">
        <v>385</v>
      </c>
      <c r="F58" s="204" t="s">
        <v>386</v>
      </c>
      <c r="G58" s="420"/>
      <c r="H58" s="441"/>
      <c r="I58" s="428"/>
      <c r="J58" s="383"/>
      <c r="K58" s="383"/>
      <c r="L58" s="447"/>
      <c r="M58" s="428"/>
      <c r="N58" s="415"/>
      <c r="O58" s="383"/>
      <c r="P58" s="383"/>
      <c r="Q58" s="383"/>
      <c r="R58" s="377"/>
      <c r="S58" s="377"/>
      <c r="T58" s="380"/>
      <c r="U58" s="380"/>
      <c r="V58" s="377"/>
      <c r="W58" s="377"/>
      <c r="X58" s="377"/>
      <c r="Y58" s="377"/>
      <c r="Z58" s="377"/>
      <c r="AA58" s="395"/>
    </row>
    <row r="59" spans="1:27" ht="81" customHeight="1">
      <c r="A59" s="363">
        <v>20</v>
      </c>
      <c r="B59" s="403"/>
      <c r="C59" s="261" t="s">
        <v>227</v>
      </c>
      <c r="D59" s="203" t="s">
        <v>329</v>
      </c>
      <c r="E59" s="262" t="s">
        <v>387</v>
      </c>
      <c r="F59" s="262" t="s">
        <v>387</v>
      </c>
      <c r="G59" s="256"/>
      <c r="H59" s="442"/>
      <c r="I59" s="207">
        <v>2208397.1129000001</v>
      </c>
      <c r="J59" s="19">
        <v>2208397.1129000001</v>
      </c>
      <c r="K59" s="19">
        <f>J59-I59</f>
        <v>0</v>
      </c>
      <c r="L59" s="186"/>
      <c r="M59" s="207"/>
      <c r="N59" s="38">
        <f>J59</f>
        <v>2208397.1129000001</v>
      </c>
      <c r="O59" s="19"/>
      <c r="P59" s="19"/>
      <c r="Q59" s="19"/>
      <c r="R59" s="378"/>
      <c r="S59" s="378"/>
      <c r="T59" s="381"/>
      <c r="U59" s="381"/>
      <c r="V59" s="378"/>
      <c r="W59" s="378"/>
      <c r="X59" s="378"/>
      <c r="Y59" s="378"/>
      <c r="Z59" s="378"/>
      <c r="AA59" s="396"/>
    </row>
    <row r="60" spans="1:27" ht="18.75" customHeight="1">
      <c r="A60" s="363"/>
      <c r="B60" s="403"/>
      <c r="C60" s="243" t="s">
        <v>228</v>
      </c>
      <c r="D60" s="263"/>
      <c r="E60" s="264"/>
      <c r="F60" s="265"/>
      <c r="G60" s="258"/>
      <c r="H60" s="245"/>
      <c r="I60" s="266">
        <f>SUM(I14:I59)</f>
        <v>8389053.1658566259</v>
      </c>
      <c r="J60" s="182">
        <f>SUM(J14:J59)</f>
        <v>9886154.7475300003</v>
      </c>
      <c r="K60" s="182">
        <f>SUM(K14:K58)</f>
        <v>1497101.5816733737</v>
      </c>
      <c r="L60" s="23"/>
      <c r="M60" s="266">
        <f>SUM(M14:M59)</f>
        <v>4914081.9182167007</v>
      </c>
      <c r="N60" s="182">
        <f>SUM(N14:N59)</f>
        <v>3044437.83443014</v>
      </c>
      <c r="O60" s="182">
        <f t="shared" ref="O60:Z60" si="1">SUM(O14:O58)</f>
        <v>0</v>
      </c>
      <c r="P60" s="182">
        <f t="shared" si="1"/>
        <v>0</v>
      </c>
      <c r="Q60" s="182">
        <f t="shared" si="1"/>
        <v>1927634.9948831601</v>
      </c>
      <c r="R60" s="182">
        <f t="shared" si="1"/>
        <v>8159232.4809999997</v>
      </c>
      <c r="S60" s="182">
        <f t="shared" si="1"/>
        <v>8686187.648</v>
      </c>
      <c r="T60" s="309">
        <f t="shared" si="1"/>
        <v>0.92669999999999997</v>
      </c>
      <c r="U60" s="309">
        <f t="shared" si="1"/>
        <v>0.91249999999999998</v>
      </c>
      <c r="V60" s="182">
        <f t="shared" si="1"/>
        <v>0</v>
      </c>
      <c r="W60" s="182">
        <f t="shared" si="1"/>
        <v>0</v>
      </c>
      <c r="X60" s="182">
        <f t="shared" si="1"/>
        <v>0</v>
      </c>
      <c r="Y60" s="182">
        <f t="shared" si="1"/>
        <v>0</v>
      </c>
      <c r="Z60" s="182">
        <f t="shared" si="1"/>
        <v>0</v>
      </c>
      <c r="AA60" s="346"/>
    </row>
    <row r="61" spans="1:27" ht="18.75" customHeight="1">
      <c r="A61" s="363"/>
      <c r="B61" s="403"/>
      <c r="C61" s="243" t="s">
        <v>229</v>
      </c>
      <c r="D61" s="267"/>
      <c r="E61" s="268"/>
      <c r="F61" s="268"/>
      <c r="G61" s="247"/>
      <c r="H61" s="269"/>
      <c r="I61" s="270"/>
      <c r="J61" s="39"/>
      <c r="K61" s="39"/>
      <c r="L61" s="23"/>
      <c r="M61" s="259"/>
      <c r="N61" s="183"/>
      <c r="O61" s="183"/>
      <c r="P61" s="183"/>
      <c r="Q61" s="183"/>
      <c r="R61" s="226"/>
      <c r="S61" s="226"/>
      <c r="T61" s="304"/>
      <c r="U61" s="304"/>
      <c r="V61" s="304"/>
      <c r="W61" s="304"/>
      <c r="X61" s="304"/>
      <c r="Y61" s="304"/>
      <c r="Z61" s="304"/>
      <c r="AA61" s="395" t="s">
        <v>661</v>
      </c>
    </row>
    <row r="62" spans="1:27" ht="60.75" customHeight="1">
      <c r="A62" s="363">
        <v>21</v>
      </c>
      <c r="B62" s="403"/>
      <c r="C62" s="305" t="s">
        <v>230</v>
      </c>
      <c r="D62" s="230" t="s">
        <v>100</v>
      </c>
      <c r="E62" s="230" t="s">
        <v>388</v>
      </c>
      <c r="F62" s="268"/>
      <c r="G62" s="255"/>
      <c r="H62" s="269"/>
      <c r="I62" s="249">
        <v>1000</v>
      </c>
      <c r="J62" s="216"/>
      <c r="K62" s="216"/>
      <c r="L62" s="195"/>
      <c r="M62" s="310"/>
      <c r="N62" s="306"/>
      <c r="O62" s="306"/>
      <c r="P62" s="306"/>
      <c r="Q62" s="306"/>
      <c r="R62" s="307"/>
      <c r="S62" s="307"/>
      <c r="T62" s="303"/>
      <c r="U62" s="303"/>
      <c r="V62" s="303"/>
      <c r="W62" s="303"/>
      <c r="X62" s="303"/>
      <c r="Y62" s="303"/>
      <c r="Z62" s="303"/>
      <c r="AA62" s="395"/>
    </row>
    <row r="63" spans="1:27">
      <c r="A63" s="436">
        <v>22</v>
      </c>
      <c r="B63" s="403"/>
      <c r="C63" s="418" t="s">
        <v>231</v>
      </c>
      <c r="D63" s="203" t="s">
        <v>329</v>
      </c>
      <c r="E63" s="210" t="s">
        <v>389</v>
      </c>
      <c r="F63" s="208" t="s">
        <v>392</v>
      </c>
      <c r="G63" s="385" t="s">
        <v>60</v>
      </c>
      <c r="H63" s="430"/>
      <c r="I63" s="427">
        <v>18717.696199999998</v>
      </c>
      <c r="J63" s="382">
        <v>18717.696199999998</v>
      </c>
      <c r="K63" s="382">
        <f>J63-I63</f>
        <v>0</v>
      </c>
      <c r="L63" s="382"/>
      <c r="M63" s="427">
        <f>J63</f>
        <v>18717.696199999998</v>
      </c>
      <c r="N63" s="382"/>
      <c r="O63" s="382"/>
      <c r="P63" s="382"/>
      <c r="Q63" s="382"/>
      <c r="R63" s="382"/>
      <c r="S63" s="382"/>
      <c r="T63" s="397"/>
      <c r="U63" s="397"/>
      <c r="V63" s="379">
        <v>0.12790000000000001</v>
      </c>
      <c r="W63" s="397" t="s">
        <v>95</v>
      </c>
      <c r="X63" s="397"/>
      <c r="Y63" s="397"/>
      <c r="Z63" s="397"/>
      <c r="AA63" s="390"/>
    </row>
    <row r="64" spans="1:27">
      <c r="A64" s="436"/>
      <c r="B64" s="403"/>
      <c r="C64" s="419"/>
      <c r="D64" s="203" t="s">
        <v>329</v>
      </c>
      <c r="E64" s="200" t="s">
        <v>390</v>
      </c>
      <c r="F64" s="208" t="s">
        <v>390</v>
      </c>
      <c r="G64" s="420"/>
      <c r="H64" s="430"/>
      <c r="I64" s="428"/>
      <c r="J64" s="383"/>
      <c r="K64" s="383"/>
      <c r="L64" s="383"/>
      <c r="M64" s="428"/>
      <c r="N64" s="383"/>
      <c r="O64" s="383"/>
      <c r="P64" s="383"/>
      <c r="Q64" s="383"/>
      <c r="R64" s="383"/>
      <c r="S64" s="383"/>
      <c r="T64" s="373"/>
      <c r="U64" s="373"/>
      <c r="V64" s="380"/>
      <c r="W64" s="373" t="s">
        <v>95</v>
      </c>
      <c r="X64" s="373"/>
      <c r="Y64" s="373"/>
      <c r="Z64" s="373"/>
      <c r="AA64" s="390"/>
    </row>
    <row r="65" spans="1:27">
      <c r="A65" s="436"/>
      <c r="B65" s="403"/>
      <c r="C65" s="419"/>
      <c r="D65" s="203" t="s">
        <v>329</v>
      </c>
      <c r="E65" s="200" t="s">
        <v>391</v>
      </c>
      <c r="F65" s="208" t="s">
        <v>391</v>
      </c>
      <c r="G65" s="420"/>
      <c r="H65" s="430"/>
      <c r="I65" s="428"/>
      <c r="J65" s="383"/>
      <c r="K65" s="383"/>
      <c r="L65" s="383"/>
      <c r="M65" s="428"/>
      <c r="N65" s="383"/>
      <c r="O65" s="383"/>
      <c r="P65" s="383"/>
      <c r="Q65" s="383"/>
      <c r="R65" s="383"/>
      <c r="S65" s="383"/>
      <c r="T65" s="373"/>
      <c r="U65" s="373"/>
      <c r="V65" s="380"/>
      <c r="W65" s="373" t="s">
        <v>95</v>
      </c>
      <c r="X65" s="373"/>
      <c r="Y65" s="373"/>
      <c r="Z65" s="373"/>
      <c r="AA65" s="390"/>
    </row>
    <row r="66" spans="1:27" ht="37.5">
      <c r="A66" s="436"/>
      <c r="B66" s="403"/>
      <c r="C66" s="419"/>
      <c r="D66" s="203" t="s">
        <v>329</v>
      </c>
      <c r="E66" s="200" t="s">
        <v>394</v>
      </c>
      <c r="F66" s="208" t="s">
        <v>393</v>
      </c>
      <c r="G66" s="420"/>
      <c r="H66" s="430"/>
      <c r="I66" s="428"/>
      <c r="J66" s="383"/>
      <c r="K66" s="383"/>
      <c r="L66" s="383"/>
      <c r="M66" s="428"/>
      <c r="N66" s="383"/>
      <c r="O66" s="383"/>
      <c r="P66" s="383"/>
      <c r="Q66" s="383"/>
      <c r="R66" s="383"/>
      <c r="S66" s="383"/>
      <c r="T66" s="373"/>
      <c r="U66" s="373"/>
      <c r="V66" s="380"/>
      <c r="W66" s="373" t="s">
        <v>95</v>
      </c>
      <c r="X66" s="373"/>
      <c r="Y66" s="373"/>
      <c r="Z66" s="373"/>
      <c r="AA66" s="390"/>
    </row>
    <row r="67" spans="1:27" ht="37.5">
      <c r="A67" s="436"/>
      <c r="B67" s="403"/>
      <c r="C67" s="419"/>
      <c r="D67" s="203" t="s">
        <v>72</v>
      </c>
      <c r="E67" s="200" t="s">
        <v>395</v>
      </c>
      <c r="F67" s="208" t="s">
        <v>395</v>
      </c>
      <c r="G67" s="420"/>
      <c r="H67" s="430"/>
      <c r="I67" s="428"/>
      <c r="J67" s="383"/>
      <c r="K67" s="383"/>
      <c r="L67" s="383"/>
      <c r="M67" s="428"/>
      <c r="N67" s="383"/>
      <c r="O67" s="383"/>
      <c r="P67" s="383"/>
      <c r="Q67" s="383"/>
      <c r="R67" s="383"/>
      <c r="S67" s="383"/>
      <c r="T67" s="373"/>
      <c r="U67" s="373"/>
      <c r="V67" s="380"/>
      <c r="W67" s="373" t="s">
        <v>95</v>
      </c>
      <c r="X67" s="373"/>
      <c r="Y67" s="373"/>
      <c r="Z67" s="373"/>
      <c r="AA67" s="390"/>
    </row>
    <row r="68" spans="1:27">
      <c r="A68" s="436"/>
      <c r="B68" s="403"/>
      <c r="C68" s="419"/>
      <c r="D68" s="203" t="s">
        <v>329</v>
      </c>
      <c r="E68" s="200" t="s">
        <v>397</v>
      </c>
      <c r="F68" s="208" t="s">
        <v>550</v>
      </c>
      <c r="G68" s="420"/>
      <c r="H68" s="430"/>
      <c r="I68" s="428"/>
      <c r="J68" s="383"/>
      <c r="K68" s="383"/>
      <c r="L68" s="383"/>
      <c r="M68" s="428"/>
      <c r="N68" s="383"/>
      <c r="O68" s="383"/>
      <c r="P68" s="383"/>
      <c r="Q68" s="383"/>
      <c r="R68" s="383"/>
      <c r="S68" s="383"/>
      <c r="T68" s="373"/>
      <c r="U68" s="373"/>
      <c r="V68" s="380"/>
      <c r="W68" s="373" t="s">
        <v>95</v>
      </c>
      <c r="X68" s="373"/>
      <c r="Y68" s="373"/>
      <c r="Z68" s="373"/>
      <c r="AA68" s="390"/>
    </row>
    <row r="69" spans="1:27" ht="37.5">
      <c r="A69" s="436"/>
      <c r="B69" s="403"/>
      <c r="C69" s="419"/>
      <c r="D69" s="203" t="s">
        <v>329</v>
      </c>
      <c r="E69" s="200" t="s">
        <v>410</v>
      </c>
      <c r="F69" s="208" t="s">
        <v>551</v>
      </c>
      <c r="G69" s="420"/>
      <c r="H69" s="430"/>
      <c r="I69" s="428"/>
      <c r="J69" s="383"/>
      <c r="K69" s="383"/>
      <c r="L69" s="383"/>
      <c r="M69" s="428"/>
      <c r="N69" s="383"/>
      <c r="O69" s="383"/>
      <c r="P69" s="383"/>
      <c r="Q69" s="383"/>
      <c r="R69" s="383"/>
      <c r="S69" s="383"/>
      <c r="T69" s="373"/>
      <c r="U69" s="373"/>
      <c r="V69" s="380"/>
      <c r="W69" s="373" t="s">
        <v>95</v>
      </c>
      <c r="X69" s="373"/>
      <c r="Y69" s="373"/>
      <c r="Z69" s="373"/>
      <c r="AA69" s="390"/>
    </row>
    <row r="70" spans="1:27" ht="37.5">
      <c r="A70" s="436"/>
      <c r="B70" s="403"/>
      <c r="C70" s="419"/>
      <c r="D70" s="203" t="s">
        <v>329</v>
      </c>
      <c r="E70" s="200" t="s">
        <v>411</v>
      </c>
      <c r="F70" s="208" t="s">
        <v>552</v>
      </c>
      <c r="G70" s="420"/>
      <c r="H70" s="430"/>
      <c r="I70" s="428"/>
      <c r="J70" s="383"/>
      <c r="K70" s="383"/>
      <c r="L70" s="383"/>
      <c r="M70" s="428"/>
      <c r="N70" s="383"/>
      <c r="O70" s="383"/>
      <c r="P70" s="383"/>
      <c r="Q70" s="383"/>
      <c r="R70" s="383"/>
      <c r="S70" s="383"/>
      <c r="T70" s="373"/>
      <c r="U70" s="373"/>
      <c r="V70" s="380"/>
      <c r="W70" s="373" t="s">
        <v>95</v>
      </c>
      <c r="X70" s="373"/>
      <c r="Y70" s="373"/>
      <c r="Z70" s="373"/>
      <c r="AA70" s="390"/>
    </row>
    <row r="71" spans="1:27" ht="37.5">
      <c r="A71" s="436"/>
      <c r="B71" s="403"/>
      <c r="C71" s="419"/>
      <c r="D71" s="203" t="s">
        <v>329</v>
      </c>
      <c r="E71" s="200" t="s">
        <v>414</v>
      </c>
      <c r="F71" s="208" t="s">
        <v>554</v>
      </c>
      <c r="G71" s="420"/>
      <c r="H71" s="430"/>
      <c r="I71" s="428"/>
      <c r="J71" s="383"/>
      <c r="K71" s="383"/>
      <c r="L71" s="383"/>
      <c r="M71" s="428"/>
      <c r="N71" s="383"/>
      <c r="O71" s="383"/>
      <c r="P71" s="383"/>
      <c r="Q71" s="383"/>
      <c r="R71" s="383"/>
      <c r="S71" s="383"/>
      <c r="T71" s="373"/>
      <c r="U71" s="373"/>
      <c r="V71" s="380"/>
      <c r="W71" s="373" t="s">
        <v>95</v>
      </c>
      <c r="X71" s="373"/>
      <c r="Y71" s="373"/>
      <c r="Z71" s="373"/>
      <c r="AA71" s="390"/>
    </row>
    <row r="72" spans="1:27">
      <c r="A72" s="436"/>
      <c r="B72" s="403"/>
      <c r="C72" s="419"/>
      <c r="D72" s="203" t="s">
        <v>329</v>
      </c>
      <c r="E72" s="200" t="s">
        <v>417</v>
      </c>
      <c r="F72" s="208" t="s">
        <v>553</v>
      </c>
      <c r="G72" s="420"/>
      <c r="H72" s="430"/>
      <c r="I72" s="428"/>
      <c r="J72" s="383"/>
      <c r="K72" s="383"/>
      <c r="L72" s="383"/>
      <c r="M72" s="428"/>
      <c r="N72" s="383"/>
      <c r="O72" s="383"/>
      <c r="P72" s="383"/>
      <c r="Q72" s="383"/>
      <c r="R72" s="383"/>
      <c r="S72" s="383"/>
      <c r="T72" s="373"/>
      <c r="U72" s="373"/>
      <c r="V72" s="380"/>
      <c r="W72" s="373" t="s">
        <v>95</v>
      </c>
      <c r="X72" s="373"/>
      <c r="Y72" s="373"/>
      <c r="Z72" s="373"/>
      <c r="AA72" s="390"/>
    </row>
    <row r="73" spans="1:27">
      <c r="A73" s="436"/>
      <c r="B73" s="403"/>
      <c r="C73" s="419"/>
      <c r="D73" s="203" t="s">
        <v>329</v>
      </c>
      <c r="E73" s="200" t="s">
        <v>430</v>
      </c>
      <c r="F73" s="208" t="s">
        <v>555</v>
      </c>
      <c r="G73" s="420"/>
      <c r="H73" s="430"/>
      <c r="I73" s="428"/>
      <c r="J73" s="383"/>
      <c r="K73" s="383"/>
      <c r="L73" s="383"/>
      <c r="M73" s="428"/>
      <c r="N73" s="383"/>
      <c r="O73" s="383"/>
      <c r="P73" s="383"/>
      <c r="Q73" s="383"/>
      <c r="R73" s="383"/>
      <c r="S73" s="383"/>
      <c r="T73" s="373"/>
      <c r="U73" s="373"/>
      <c r="V73" s="380"/>
      <c r="W73" s="373" t="s">
        <v>95</v>
      </c>
      <c r="X73" s="373"/>
      <c r="Y73" s="373"/>
      <c r="Z73" s="373"/>
      <c r="AA73" s="390"/>
    </row>
    <row r="74" spans="1:27">
      <c r="A74" s="436"/>
      <c r="B74" s="403"/>
      <c r="C74" s="419"/>
      <c r="D74" s="203" t="s">
        <v>329</v>
      </c>
      <c r="E74" s="200" t="s">
        <v>433</v>
      </c>
      <c r="F74" s="208" t="s">
        <v>556</v>
      </c>
      <c r="G74" s="420"/>
      <c r="H74" s="430"/>
      <c r="I74" s="428"/>
      <c r="J74" s="383"/>
      <c r="K74" s="383"/>
      <c r="L74" s="383"/>
      <c r="M74" s="428"/>
      <c r="N74" s="383"/>
      <c r="O74" s="383"/>
      <c r="P74" s="383"/>
      <c r="Q74" s="383"/>
      <c r="R74" s="383"/>
      <c r="S74" s="383"/>
      <c r="T74" s="373"/>
      <c r="U74" s="373"/>
      <c r="V74" s="380"/>
      <c r="W74" s="373" t="s">
        <v>95</v>
      </c>
      <c r="X74" s="373"/>
      <c r="Y74" s="373"/>
      <c r="Z74" s="373"/>
      <c r="AA74" s="390"/>
    </row>
    <row r="75" spans="1:27">
      <c r="A75" s="436"/>
      <c r="B75" s="403"/>
      <c r="C75" s="419"/>
      <c r="D75" s="203" t="s">
        <v>329</v>
      </c>
      <c r="E75" s="200" t="s">
        <v>434</v>
      </c>
      <c r="F75" s="208" t="s">
        <v>557</v>
      </c>
      <c r="G75" s="420"/>
      <c r="H75" s="430"/>
      <c r="I75" s="428"/>
      <c r="J75" s="383"/>
      <c r="K75" s="383"/>
      <c r="L75" s="383"/>
      <c r="M75" s="428"/>
      <c r="N75" s="383"/>
      <c r="O75" s="383"/>
      <c r="P75" s="383"/>
      <c r="Q75" s="383"/>
      <c r="R75" s="383"/>
      <c r="S75" s="383"/>
      <c r="T75" s="373"/>
      <c r="U75" s="373"/>
      <c r="V75" s="380"/>
      <c r="W75" s="373" t="s">
        <v>95</v>
      </c>
      <c r="X75" s="373"/>
      <c r="Y75" s="373"/>
      <c r="Z75" s="373"/>
      <c r="AA75" s="390"/>
    </row>
    <row r="76" spans="1:27">
      <c r="A76" s="436"/>
      <c r="B76" s="403"/>
      <c r="C76" s="419"/>
      <c r="D76" s="203" t="s">
        <v>329</v>
      </c>
      <c r="E76" s="200" t="s">
        <v>396</v>
      </c>
      <c r="F76" s="208" t="s">
        <v>558</v>
      </c>
      <c r="G76" s="420"/>
      <c r="H76" s="430"/>
      <c r="I76" s="428"/>
      <c r="J76" s="383"/>
      <c r="K76" s="383"/>
      <c r="L76" s="383"/>
      <c r="M76" s="428"/>
      <c r="N76" s="383"/>
      <c r="O76" s="383"/>
      <c r="P76" s="383"/>
      <c r="Q76" s="383"/>
      <c r="R76" s="383"/>
      <c r="S76" s="383"/>
      <c r="T76" s="373"/>
      <c r="U76" s="373"/>
      <c r="V76" s="380"/>
      <c r="W76" s="373" t="s">
        <v>95</v>
      </c>
      <c r="X76" s="373"/>
      <c r="Y76" s="373"/>
      <c r="Z76" s="373"/>
      <c r="AA76" s="390"/>
    </row>
    <row r="77" spans="1:27" ht="52.5" customHeight="1">
      <c r="A77" s="436">
        <v>29</v>
      </c>
      <c r="B77" s="403"/>
      <c r="C77" s="419"/>
      <c r="D77" s="203" t="s">
        <v>329</v>
      </c>
      <c r="E77" s="200" t="s">
        <v>418</v>
      </c>
      <c r="F77" s="260" t="s">
        <v>559</v>
      </c>
      <c r="G77" s="420"/>
      <c r="H77" s="430"/>
      <c r="I77" s="428"/>
      <c r="J77" s="383"/>
      <c r="K77" s="383"/>
      <c r="L77" s="383"/>
      <c r="M77" s="428"/>
      <c r="N77" s="383"/>
      <c r="O77" s="383"/>
      <c r="P77" s="383"/>
      <c r="Q77" s="383"/>
      <c r="R77" s="383"/>
      <c r="S77" s="383"/>
      <c r="T77" s="373"/>
      <c r="U77" s="373"/>
      <c r="V77" s="380"/>
      <c r="W77" s="373" t="s">
        <v>95</v>
      </c>
      <c r="X77" s="373"/>
      <c r="Y77" s="373"/>
      <c r="Z77" s="373"/>
      <c r="AA77" s="390"/>
    </row>
    <row r="78" spans="1:27">
      <c r="A78" s="436"/>
      <c r="B78" s="403"/>
      <c r="C78" s="419"/>
      <c r="D78" s="203" t="s">
        <v>329</v>
      </c>
      <c r="E78" s="200" t="s">
        <v>427</v>
      </c>
      <c r="F78" s="260" t="s">
        <v>560</v>
      </c>
      <c r="G78" s="420"/>
      <c r="H78" s="430"/>
      <c r="I78" s="428"/>
      <c r="J78" s="383"/>
      <c r="K78" s="383"/>
      <c r="L78" s="383"/>
      <c r="M78" s="428"/>
      <c r="N78" s="383"/>
      <c r="O78" s="383"/>
      <c r="P78" s="383"/>
      <c r="Q78" s="383"/>
      <c r="R78" s="383"/>
      <c r="S78" s="383"/>
      <c r="T78" s="373"/>
      <c r="U78" s="373"/>
      <c r="V78" s="380"/>
      <c r="W78" s="373" t="s">
        <v>95</v>
      </c>
      <c r="X78" s="373"/>
      <c r="Y78" s="373"/>
      <c r="Z78" s="373"/>
      <c r="AA78" s="390"/>
    </row>
    <row r="79" spans="1:27">
      <c r="A79" s="436"/>
      <c r="B79" s="403"/>
      <c r="C79" s="419"/>
      <c r="D79" s="203" t="s">
        <v>329</v>
      </c>
      <c r="E79" s="200" t="s">
        <v>429</v>
      </c>
      <c r="F79" s="260" t="s">
        <v>561</v>
      </c>
      <c r="G79" s="420"/>
      <c r="H79" s="430"/>
      <c r="I79" s="428"/>
      <c r="J79" s="383"/>
      <c r="K79" s="383"/>
      <c r="L79" s="383"/>
      <c r="M79" s="428"/>
      <c r="N79" s="383"/>
      <c r="O79" s="383"/>
      <c r="P79" s="383"/>
      <c r="Q79" s="383"/>
      <c r="R79" s="383"/>
      <c r="S79" s="383"/>
      <c r="T79" s="373"/>
      <c r="U79" s="373"/>
      <c r="V79" s="380"/>
      <c r="W79" s="373" t="s">
        <v>95</v>
      </c>
      <c r="X79" s="373"/>
      <c r="Y79" s="373"/>
      <c r="Z79" s="373"/>
      <c r="AA79" s="390"/>
    </row>
    <row r="80" spans="1:27">
      <c r="A80" s="436"/>
      <c r="B80" s="403"/>
      <c r="C80" s="419"/>
      <c r="D80" s="203" t="s">
        <v>329</v>
      </c>
      <c r="E80" s="200" t="s">
        <v>431</v>
      </c>
      <c r="F80" s="260" t="s">
        <v>562</v>
      </c>
      <c r="G80" s="420"/>
      <c r="H80" s="430"/>
      <c r="I80" s="428"/>
      <c r="J80" s="383"/>
      <c r="K80" s="383"/>
      <c r="L80" s="383"/>
      <c r="M80" s="428"/>
      <c r="N80" s="383"/>
      <c r="O80" s="383"/>
      <c r="P80" s="383"/>
      <c r="Q80" s="383"/>
      <c r="R80" s="383"/>
      <c r="S80" s="383"/>
      <c r="T80" s="373"/>
      <c r="U80" s="373"/>
      <c r="V80" s="380"/>
      <c r="W80" s="373" t="s">
        <v>95</v>
      </c>
      <c r="X80" s="373"/>
      <c r="Y80" s="373"/>
      <c r="Z80" s="373"/>
      <c r="AA80" s="390"/>
    </row>
    <row r="81" spans="1:27" ht="37.5">
      <c r="A81" s="436"/>
      <c r="B81" s="403"/>
      <c r="C81" s="419"/>
      <c r="D81" s="203" t="s">
        <v>329</v>
      </c>
      <c r="E81" s="200" t="s">
        <v>432</v>
      </c>
      <c r="F81" s="260" t="s">
        <v>563</v>
      </c>
      <c r="G81" s="420"/>
      <c r="H81" s="430"/>
      <c r="I81" s="428"/>
      <c r="J81" s="383"/>
      <c r="K81" s="383"/>
      <c r="L81" s="383"/>
      <c r="M81" s="428"/>
      <c r="N81" s="383"/>
      <c r="O81" s="383"/>
      <c r="P81" s="383"/>
      <c r="Q81" s="383"/>
      <c r="R81" s="383"/>
      <c r="S81" s="383"/>
      <c r="T81" s="373"/>
      <c r="U81" s="373"/>
      <c r="V81" s="380"/>
      <c r="W81" s="373" t="s">
        <v>95</v>
      </c>
      <c r="X81" s="373"/>
      <c r="Y81" s="373"/>
      <c r="Z81" s="373"/>
      <c r="AA81" s="390"/>
    </row>
    <row r="82" spans="1:27">
      <c r="A82" s="436"/>
      <c r="B82" s="403"/>
      <c r="C82" s="419"/>
      <c r="D82" s="203" t="s">
        <v>329</v>
      </c>
      <c r="E82" s="200" t="s">
        <v>445</v>
      </c>
      <c r="F82" s="260" t="s">
        <v>564</v>
      </c>
      <c r="G82" s="420"/>
      <c r="H82" s="430"/>
      <c r="I82" s="428"/>
      <c r="J82" s="383"/>
      <c r="K82" s="383"/>
      <c r="L82" s="383"/>
      <c r="M82" s="428"/>
      <c r="N82" s="383"/>
      <c r="O82" s="383"/>
      <c r="P82" s="383"/>
      <c r="Q82" s="383"/>
      <c r="R82" s="383"/>
      <c r="S82" s="383"/>
      <c r="T82" s="373"/>
      <c r="U82" s="373"/>
      <c r="V82" s="380"/>
      <c r="W82" s="373" t="s">
        <v>95</v>
      </c>
      <c r="X82" s="373"/>
      <c r="Y82" s="373"/>
      <c r="Z82" s="373"/>
      <c r="AA82" s="390"/>
    </row>
    <row r="83" spans="1:27" ht="37.5">
      <c r="A83" s="436"/>
      <c r="B83" s="403"/>
      <c r="C83" s="419"/>
      <c r="D83" s="203" t="s">
        <v>329</v>
      </c>
      <c r="E83" s="200" t="s">
        <v>448</v>
      </c>
      <c r="F83" s="260" t="s">
        <v>565</v>
      </c>
      <c r="G83" s="420"/>
      <c r="H83" s="430"/>
      <c r="I83" s="428"/>
      <c r="J83" s="383"/>
      <c r="K83" s="383"/>
      <c r="L83" s="383"/>
      <c r="M83" s="428"/>
      <c r="N83" s="383"/>
      <c r="O83" s="383"/>
      <c r="P83" s="383"/>
      <c r="Q83" s="383"/>
      <c r="R83" s="383"/>
      <c r="S83" s="383"/>
      <c r="T83" s="373"/>
      <c r="U83" s="373"/>
      <c r="V83" s="380"/>
      <c r="W83" s="373" t="s">
        <v>95</v>
      </c>
      <c r="X83" s="373"/>
      <c r="Y83" s="373"/>
      <c r="Z83" s="373"/>
      <c r="AA83" s="390"/>
    </row>
    <row r="84" spans="1:27" ht="57" thickBot="1">
      <c r="A84" s="436"/>
      <c r="B84" s="403"/>
      <c r="C84" s="431"/>
      <c r="D84" s="203" t="s">
        <v>329</v>
      </c>
      <c r="E84" s="201" t="s">
        <v>451</v>
      </c>
      <c r="F84" s="208" t="s">
        <v>566</v>
      </c>
      <c r="G84" s="386"/>
      <c r="H84" s="430"/>
      <c r="I84" s="429"/>
      <c r="J84" s="384"/>
      <c r="K84" s="384"/>
      <c r="L84" s="384"/>
      <c r="M84" s="429"/>
      <c r="N84" s="384"/>
      <c r="O84" s="384"/>
      <c r="P84" s="384"/>
      <c r="Q84" s="384"/>
      <c r="R84" s="384"/>
      <c r="S84" s="384"/>
      <c r="T84" s="373"/>
      <c r="U84" s="373"/>
      <c r="V84" s="380"/>
      <c r="W84" s="373" t="s">
        <v>95</v>
      </c>
      <c r="X84" s="373"/>
      <c r="Y84" s="373"/>
      <c r="Z84" s="373"/>
      <c r="AA84" s="390"/>
    </row>
    <row r="85" spans="1:27">
      <c r="A85" s="436">
        <v>23</v>
      </c>
      <c r="B85" s="403"/>
      <c r="C85" s="418" t="s">
        <v>232</v>
      </c>
      <c r="D85" s="203" t="s">
        <v>329</v>
      </c>
      <c r="E85" s="210" t="s">
        <v>399</v>
      </c>
      <c r="F85" s="315" t="s">
        <v>567</v>
      </c>
      <c r="G85" s="385" t="s">
        <v>60</v>
      </c>
      <c r="H85" s="430"/>
      <c r="I85" s="427">
        <v>18861.903040000001</v>
      </c>
      <c r="J85" s="382">
        <v>18861.903039999997</v>
      </c>
      <c r="K85" s="382">
        <f>J85-I85</f>
        <v>0</v>
      </c>
      <c r="L85" s="382"/>
      <c r="M85" s="427">
        <f>J85</f>
        <v>18861.903039999997</v>
      </c>
      <c r="N85" s="382"/>
      <c r="O85" s="382"/>
      <c r="P85" s="382"/>
      <c r="Q85" s="382"/>
      <c r="R85" s="382"/>
      <c r="S85" s="382"/>
      <c r="T85" s="373"/>
      <c r="U85" s="373"/>
      <c r="V85" s="380"/>
      <c r="W85" s="373" t="s">
        <v>95</v>
      </c>
      <c r="X85" s="373"/>
      <c r="Y85" s="373"/>
      <c r="Z85" s="373"/>
      <c r="AA85" s="390"/>
    </row>
    <row r="86" spans="1:27">
      <c r="A86" s="436"/>
      <c r="B86" s="403"/>
      <c r="C86" s="419"/>
      <c r="D86" s="203" t="s">
        <v>329</v>
      </c>
      <c r="E86" s="200" t="s">
        <v>400</v>
      </c>
      <c r="F86" s="315" t="s">
        <v>568</v>
      </c>
      <c r="G86" s="420"/>
      <c r="H86" s="430"/>
      <c r="I86" s="428"/>
      <c r="J86" s="383"/>
      <c r="K86" s="383"/>
      <c r="L86" s="383"/>
      <c r="M86" s="428"/>
      <c r="N86" s="383"/>
      <c r="O86" s="383"/>
      <c r="P86" s="383"/>
      <c r="Q86" s="383"/>
      <c r="R86" s="383"/>
      <c r="S86" s="383"/>
      <c r="T86" s="373"/>
      <c r="U86" s="373"/>
      <c r="V86" s="380"/>
      <c r="W86" s="373" t="s">
        <v>95</v>
      </c>
      <c r="X86" s="373"/>
      <c r="Y86" s="373"/>
      <c r="Z86" s="373"/>
      <c r="AA86" s="390"/>
    </row>
    <row r="87" spans="1:27">
      <c r="A87" s="436"/>
      <c r="B87" s="403"/>
      <c r="C87" s="419"/>
      <c r="D87" s="203" t="s">
        <v>329</v>
      </c>
      <c r="E87" s="200" t="s">
        <v>401</v>
      </c>
      <c r="F87" s="315" t="s">
        <v>569</v>
      </c>
      <c r="G87" s="420"/>
      <c r="H87" s="430"/>
      <c r="I87" s="428"/>
      <c r="J87" s="383"/>
      <c r="K87" s="383"/>
      <c r="L87" s="383"/>
      <c r="M87" s="428"/>
      <c r="N87" s="383"/>
      <c r="O87" s="383"/>
      <c r="P87" s="383"/>
      <c r="Q87" s="383"/>
      <c r="R87" s="383"/>
      <c r="S87" s="383"/>
      <c r="T87" s="373"/>
      <c r="U87" s="373"/>
      <c r="V87" s="380"/>
      <c r="W87" s="373" t="s">
        <v>95</v>
      </c>
      <c r="X87" s="373"/>
      <c r="Y87" s="373"/>
      <c r="Z87" s="373"/>
      <c r="AA87" s="390"/>
    </row>
    <row r="88" spans="1:27">
      <c r="A88" s="436"/>
      <c r="B88" s="403"/>
      <c r="C88" s="419"/>
      <c r="D88" s="203" t="s">
        <v>329</v>
      </c>
      <c r="E88" s="200" t="s">
        <v>404</v>
      </c>
      <c r="F88" s="315" t="s">
        <v>570</v>
      </c>
      <c r="G88" s="420"/>
      <c r="H88" s="430"/>
      <c r="I88" s="428"/>
      <c r="J88" s="383"/>
      <c r="K88" s="383"/>
      <c r="L88" s="383"/>
      <c r="M88" s="428"/>
      <c r="N88" s="383"/>
      <c r="O88" s="383"/>
      <c r="P88" s="383"/>
      <c r="Q88" s="383"/>
      <c r="R88" s="383"/>
      <c r="S88" s="383"/>
      <c r="T88" s="373"/>
      <c r="U88" s="373"/>
      <c r="V88" s="380"/>
      <c r="W88" s="373" t="s">
        <v>95</v>
      </c>
      <c r="X88" s="373"/>
      <c r="Y88" s="373"/>
      <c r="Z88" s="373"/>
      <c r="AA88" s="390"/>
    </row>
    <row r="89" spans="1:27" ht="37.5">
      <c r="A89" s="436"/>
      <c r="B89" s="403"/>
      <c r="C89" s="419"/>
      <c r="D89" s="203" t="s">
        <v>72</v>
      </c>
      <c r="E89" s="200" t="s">
        <v>406</v>
      </c>
      <c r="F89" s="315" t="s">
        <v>406</v>
      </c>
      <c r="G89" s="420"/>
      <c r="H89" s="430"/>
      <c r="I89" s="428"/>
      <c r="J89" s="383"/>
      <c r="K89" s="383"/>
      <c r="L89" s="383"/>
      <c r="M89" s="428"/>
      <c r="N89" s="383"/>
      <c r="O89" s="383"/>
      <c r="P89" s="383"/>
      <c r="Q89" s="383"/>
      <c r="R89" s="383"/>
      <c r="S89" s="383"/>
      <c r="T89" s="373"/>
      <c r="U89" s="373"/>
      <c r="V89" s="380"/>
      <c r="W89" s="373" t="s">
        <v>95</v>
      </c>
      <c r="X89" s="373"/>
      <c r="Y89" s="373"/>
      <c r="Z89" s="373"/>
      <c r="AA89" s="390"/>
    </row>
    <row r="90" spans="1:27">
      <c r="A90" s="436"/>
      <c r="B90" s="403"/>
      <c r="C90" s="419"/>
      <c r="D90" s="203" t="s">
        <v>329</v>
      </c>
      <c r="E90" s="200" t="s">
        <v>397</v>
      </c>
      <c r="F90" s="315" t="s">
        <v>550</v>
      </c>
      <c r="G90" s="420"/>
      <c r="H90" s="430"/>
      <c r="I90" s="428"/>
      <c r="J90" s="383"/>
      <c r="K90" s="383"/>
      <c r="L90" s="383"/>
      <c r="M90" s="428"/>
      <c r="N90" s="383"/>
      <c r="O90" s="383"/>
      <c r="P90" s="383"/>
      <c r="Q90" s="383"/>
      <c r="R90" s="383"/>
      <c r="S90" s="383"/>
      <c r="T90" s="373"/>
      <c r="U90" s="373"/>
      <c r="V90" s="380"/>
      <c r="W90" s="373" t="s">
        <v>95</v>
      </c>
      <c r="X90" s="373"/>
      <c r="Y90" s="373"/>
      <c r="Z90" s="373"/>
      <c r="AA90" s="390"/>
    </row>
    <row r="91" spans="1:27" ht="37.5">
      <c r="A91" s="436"/>
      <c r="B91" s="403"/>
      <c r="C91" s="419"/>
      <c r="D91" s="203" t="s">
        <v>329</v>
      </c>
      <c r="E91" s="200" t="s">
        <v>408</v>
      </c>
      <c r="F91" s="315" t="s">
        <v>571</v>
      </c>
      <c r="G91" s="420"/>
      <c r="H91" s="430"/>
      <c r="I91" s="428"/>
      <c r="J91" s="383"/>
      <c r="K91" s="383"/>
      <c r="L91" s="383"/>
      <c r="M91" s="428"/>
      <c r="N91" s="383"/>
      <c r="O91" s="383"/>
      <c r="P91" s="383"/>
      <c r="Q91" s="383"/>
      <c r="R91" s="383"/>
      <c r="S91" s="383"/>
      <c r="T91" s="373"/>
      <c r="U91" s="373"/>
      <c r="V91" s="380"/>
      <c r="W91" s="373" t="s">
        <v>95</v>
      </c>
      <c r="X91" s="373"/>
      <c r="Y91" s="373"/>
      <c r="Z91" s="373"/>
      <c r="AA91" s="390"/>
    </row>
    <row r="92" spans="1:27" ht="37.5">
      <c r="A92" s="436"/>
      <c r="B92" s="403"/>
      <c r="C92" s="419"/>
      <c r="D92" s="203" t="s">
        <v>329</v>
      </c>
      <c r="E92" s="200" t="s">
        <v>412</v>
      </c>
      <c r="F92" s="315" t="s">
        <v>572</v>
      </c>
      <c r="G92" s="420"/>
      <c r="H92" s="430"/>
      <c r="I92" s="428"/>
      <c r="J92" s="383"/>
      <c r="K92" s="383"/>
      <c r="L92" s="383"/>
      <c r="M92" s="428"/>
      <c r="N92" s="383"/>
      <c r="O92" s="383"/>
      <c r="P92" s="383"/>
      <c r="Q92" s="383"/>
      <c r="R92" s="383"/>
      <c r="S92" s="383"/>
      <c r="T92" s="373"/>
      <c r="U92" s="373"/>
      <c r="V92" s="380"/>
      <c r="W92" s="373" t="s">
        <v>95</v>
      </c>
      <c r="X92" s="373"/>
      <c r="Y92" s="373"/>
      <c r="Z92" s="373"/>
      <c r="AA92" s="390"/>
    </row>
    <row r="93" spans="1:27" ht="37.5">
      <c r="A93" s="436"/>
      <c r="B93" s="403"/>
      <c r="C93" s="419"/>
      <c r="D93" s="203" t="s">
        <v>329</v>
      </c>
      <c r="E93" s="200" t="s">
        <v>415</v>
      </c>
      <c r="F93" s="315" t="s">
        <v>573</v>
      </c>
      <c r="G93" s="420"/>
      <c r="H93" s="430"/>
      <c r="I93" s="428"/>
      <c r="J93" s="383"/>
      <c r="K93" s="383"/>
      <c r="L93" s="383"/>
      <c r="M93" s="428"/>
      <c r="N93" s="383"/>
      <c r="O93" s="383"/>
      <c r="P93" s="383"/>
      <c r="Q93" s="383"/>
      <c r="R93" s="383"/>
      <c r="S93" s="383"/>
      <c r="T93" s="373"/>
      <c r="U93" s="373"/>
      <c r="V93" s="380"/>
      <c r="W93" s="373" t="s">
        <v>95</v>
      </c>
      <c r="X93" s="373"/>
      <c r="Y93" s="373"/>
      <c r="Z93" s="373"/>
      <c r="AA93" s="390"/>
    </row>
    <row r="94" spans="1:27">
      <c r="A94" s="436"/>
      <c r="B94" s="403"/>
      <c r="C94" s="419"/>
      <c r="D94" s="203" t="s">
        <v>329</v>
      </c>
      <c r="E94" s="200" t="s">
        <v>419</v>
      </c>
      <c r="F94" s="315" t="s">
        <v>574</v>
      </c>
      <c r="G94" s="420"/>
      <c r="H94" s="430"/>
      <c r="I94" s="428"/>
      <c r="J94" s="383"/>
      <c r="K94" s="383"/>
      <c r="L94" s="383"/>
      <c r="M94" s="428"/>
      <c r="N94" s="383"/>
      <c r="O94" s="383"/>
      <c r="P94" s="383"/>
      <c r="Q94" s="383"/>
      <c r="R94" s="383"/>
      <c r="S94" s="383"/>
      <c r="T94" s="373"/>
      <c r="U94" s="373"/>
      <c r="V94" s="380"/>
      <c r="W94" s="373" t="s">
        <v>95</v>
      </c>
      <c r="X94" s="373"/>
      <c r="Y94" s="373"/>
      <c r="Z94" s="373"/>
      <c r="AA94" s="390"/>
    </row>
    <row r="95" spans="1:27" ht="52.5" customHeight="1">
      <c r="A95" s="436">
        <v>30</v>
      </c>
      <c r="B95" s="403"/>
      <c r="C95" s="419"/>
      <c r="D95" s="203" t="s">
        <v>329</v>
      </c>
      <c r="E95" s="200" t="s">
        <v>428</v>
      </c>
      <c r="F95" s="315" t="s">
        <v>575</v>
      </c>
      <c r="G95" s="420"/>
      <c r="H95" s="430"/>
      <c r="I95" s="428"/>
      <c r="J95" s="383"/>
      <c r="K95" s="383"/>
      <c r="L95" s="383"/>
      <c r="M95" s="428"/>
      <c r="N95" s="383"/>
      <c r="O95" s="383"/>
      <c r="P95" s="383"/>
      <c r="Q95" s="383"/>
      <c r="R95" s="383"/>
      <c r="S95" s="383"/>
      <c r="T95" s="373"/>
      <c r="U95" s="373"/>
      <c r="V95" s="380"/>
      <c r="W95" s="373" t="s">
        <v>95</v>
      </c>
      <c r="X95" s="373"/>
      <c r="Y95" s="373"/>
      <c r="Z95" s="373"/>
      <c r="AA95" s="390"/>
    </row>
    <row r="96" spans="1:27">
      <c r="A96" s="436"/>
      <c r="B96" s="403"/>
      <c r="C96" s="419"/>
      <c r="D96" s="203" t="s">
        <v>329</v>
      </c>
      <c r="E96" s="200" t="s">
        <v>435</v>
      </c>
      <c r="F96" s="315" t="s">
        <v>576</v>
      </c>
      <c r="G96" s="420"/>
      <c r="H96" s="430"/>
      <c r="I96" s="428"/>
      <c r="J96" s="383"/>
      <c r="K96" s="383"/>
      <c r="L96" s="383"/>
      <c r="M96" s="428"/>
      <c r="N96" s="383"/>
      <c r="O96" s="383"/>
      <c r="P96" s="383"/>
      <c r="Q96" s="383"/>
      <c r="R96" s="383"/>
      <c r="S96" s="383"/>
      <c r="T96" s="373"/>
      <c r="U96" s="373"/>
      <c r="V96" s="380"/>
      <c r="W96" s="373" t="s">
        <v>95</v>
      </c>
      <c r="X96" s="373"/>
      <c r="Y96" s="373"/>
      <c r="Z96" s="373"/>
      <c r="AA96" s="390"/>
    </row>
    <row r="97" spans="1:27">
      <c r="A97" s="436"/>
      <c r="B97" s="403"/>
      <c r="C97" s="419"/>
      <c r="D97" s="203" t="s">
        <v>329</v>
      </c>
      <c r="E97" s="200" t="s">
        <v>436</v>
      </c>
      <c r="F97" s="315" t="s">
        <v>577</v>
      </c>
      <c r="G97" s="420"/>
      <c r="H97" s="430"/>
      <c r="I97" s="428"/>
      <c r="J97" s="383"/>
      <c r="K97" s="383"/>
      <c r="L97" s="383"/>
      <c r="M97" s="428"/>
      <c r="N97" s="383"/>
      <c r="O97" s="383"/>
      <c r="P97" s="383"/>
      <c r="Q97" s="383"/>
      <c r="R97" s="383"/>
      <c r="S97" s="383"/>
      <c r="T97" s="373"/>
      <c r="U97" s="373"/>
      <c r="V97" s="380"/>
      <c r="W97" s="373" t="s">
        <v>95</v>
      </c>
      <c r="X97" s="373"/>
      <c r="Y97" s="373"/>
      <c r="Z97" s="373"/>
      <c r="AA97" s="390"/>
    </row>
    <row r="98" spans="1:27">
      <c r="A98" s="436"/>
      <c r="B98" s="403"/>
      <c r="C98" s="419"/>
      <c r="D98" s="203" t="s">
        <v>329</v>
      </c>
      <c r="E98" s="200" t="s">
        <v>444</v>
      </c>
      <c r="F98" s="315" t="s">
        <v>578</v>
      </c>
      <c r="G98" s="420"/>
      <c r="H98" s="430"/>
      <c r="I98" s="428"/>
      <c r="J98" s="383"/>
      <c r="K98" s="383"/>
      <c r="L98" s="383"/>
      <c r="M98" s="428"/>
      <c r="N98" s="383"/>
      <c r="O98" s="383"/>
      <c r="P98" s="383"/>
      <c r="Q98" s="383"/>
      <c r="R98" s="383"/>
      <c r="S98" s="383"/>
      <c r="T98" s="373"/>
      <c r="U98" s="373"/>
      <c r="V98" s="380"/>
      <c r="W98" s="373" t="s">
        <v>95</v>
      </c>
      <c r="X98" s="373"/>
      <c r="Y98" s="373"/>
      <c r="Z98" s="373"/>
      <c r="AA98" s="390"/>
    </row>
    <row r="99" spans="1:27">
      <c r="A99" s="436"/>
      <c r="B99" s="403"/>
      <c r="C99" s="419"/>
      <c r="D99" s="203" t="s">
        <v>329</v>
      </c>
      <c r="E99" s="200" t="s">
        <v>420</v>
      </c>
      <c r="F99" s="315" t="s">
        <v>580</v>
      </c>
      <c r="G99" s="420"/>
      <c r="H99" s="430"/>
      <c r="I99" s="428"/>
      <c r="J99" s="383"/>
      <c r="K99" s="383"/>
      <c r="L99" s="383"/>
      <c r="M99" s="428"/>
      <c r="N99" s="383"/>
      <c r="O99" s="383"/>
      <c r="P99" s="383"/>
      <c r="Q99" s="383"/>
      <c r="R99" s="383"/>
      <c r="S99" s="383"/>
      <c r="T99" s="373"/>
      <c r="U99" s="373"/>
      <c r="V99" s="380"/>
      <c r="W99" s="373" t="s">
        <v>95</v>
      </c>
      <c r="X99" s="373"/>
      <c r="Y99" s="373"/>
      <c r="Z99" s="373"/>
      <c r="AA99" s="390"/>
    </row>
    <row r="100" spans="1:27">
      <c r="A100" s="436"/>
      <c r="B100" s="403"/>
      <c r="C100" s="419"/>
      <c r="D100" s="203" t="s">
        <v>329</v>
      </c>
      <c r="E100" s="200" t="s">
        <v>426</v>
      </c>
      <c r="F100" s="315" t="s">
        <v>579</v>
      </c>
      <c r="G100" s="420"/>
      <c r="H100" s="430"/>
      <c r="I100" s="428"/>
      <c r="J100" s="383"/>
      <c r="K100" s="383"/>
      <c r="L100" s="383"/>
      <c r="M100" s="428"/>
      <c r="N100" s="383"/>
      <c r="O100" s="383"/>
      <c r="P100" s="383"/>
      <c r="Q100" s="383"/>
      <c r="R100" s="383"/>
      <c r="S100" s="383"/>
      <c r="T100" s="373"/>
      <c r="U100" s="373"/>
      <c r="V100" s="380"/>
      <c r="W100" s="373" t="s">
        <v>95</v>
      </c>
      <c r="X100" s="373"/>
      <c r="Y100" s="373"/>
      <c r="Z100" s="373"/>
      <c r="AA100" s="390"/>
    </row>
    <row r="101" spans="1:27">
      <c r="A101" s="436"/>
      <c r="B101" s="403"/>
      <c r="C101" s="419"/>
      <c r="D101" s="203" t="s">
        <v>329</v>
      </c>
      <c r="E101" s="200" t="s">
        <v>425</v>
      </c>
      <c r="F101" s="315" t="s">
        <v>581</v>
      </c>
      <c r="G101" s="420"/>
      <c r="H101" s="430"/>
      <c r="I101" s="428"/>
      <c r="J101" s="383"/>
      <c r="K101" s="383"/>
      <c r="L101" s="383"/>
      <c r="M101" s="428"/>
      <c r="N101" s="383"/>
      <c r="O101" s="383"/>
      <c r="P101" s="383"/>
      <c r="Q101" s="383"/>
      <c r="R101" s="383"/>
      <c r="S101" s="383"/>
      <c r="T101" s="373"/>
      <c r="U101" s="373"/>
      <c r="V101" s="380"/>
      <c r="W101" s="373" t="s">
        <v>95</v>
      </c>
      <c r="X101" s="373"/>
      <c r="Y101" s="373"/>
      <c r="Z101" s="373"/>
      <c r="AA101" s="390"/>
    </row>
    <row r="102" spans="1:27">
      <c r="A102" s="436"/>
      <c r="B102" s="403"/>
      <c r="C102" s="419"/>
      <c r="D102" s="203" t="s">
        <v>329</v>
      </c>
      <c r="E102" s="200" t="s">
        <v>439</v>
      </c>
      <c r="F102" s="315" t="s">
        <v>582</v>
      </c>
      <c r="G102" s="420"/>
      <c r="H102" s="430"/>
      <c r="I102" s="428"/>
      <c r="J102" s="383"/>
      <c r="K102" s="383"/>
      <c r="L102" s="383"/>
      <c r="M102" s="428"/>
      <c r="N102" s="383"/>
      <c r="O102" s="383"/>
      <c r="P102" s="383"/>
      <c r="Q102" s="383"/>
      <c r="R102" s="383"/>
      <c r="S102" s="383"/>
      <c r="T102" s="373"/>
      <c r="U102" s="373"/>
      <c r="V102" s="380"/>
      <c r="W102" s="373" t="s">
        <v>95</v>
      </c>
      <c r="X102" s="373"/>
      <c r="Y102" s="373"/>
      <c r="Z102" s="373"/>
      <c r="AA102" s="390"/>
    </row>
    <row r="103" spans="1:27">
      <c r="A103" s="436"/>
      <c r="B103" s="403"/>
      <c r="C103" s="419"/>
      <c r="D103" s="203" t="s">
        <v>329</v>
      </c>
      <c r="E103" s="200" t="s">
        <v>440</v>
      </c>
      <c r="F103" s="315" t="s">
        <v>583</v>
      </c>
      <c r="G103" s="420"/>
      <c r="H103" s="430"/>
      <c r="I103" s="428"/>
      <c r="J103" s="383"/>
      <c r="K103" s="383"/>
      <c r="L103" s="383"/>
      <c r="M103" s="428"/>
      <c r="N103" s="383"/>
      <c r="O103" s="383"/>
      <c r="P103" s="383"/>
      <c r="Q103" s="383"/>
      <c r="R103" s="383"/>
      <c r="S103" s="383"/>
      <c r="T103" s="373"/>
      <c r="U103" s="373"/>
      <c r="V103" s="380"/>
      <c r="W103" s="373" t="s">
        <v>95</v>
      </c>
      <c r="X103" s="373"/>
      <c r="Y103" s="373"/>
      <c r="Z103" s="373"/>
      <c r="AA103" s="390"/>
    </row>
    <row r="104" spans="1:27">
      <c r="A104" s="436"/>
      <c r="B104" s="403"/>
      <c r="C104" s="419"/>
      <c r="D104" s="203" t="s">
        <v>329</v>
      </c>
      <c r="E104" s="200" t="s">
        <v>446</v>
      </c>
      <c r="F104" s="315" t="s">
        <v>584</v>
      </c>
      <c r="G104" s="420"/>
      <c r="H104" s="430"/>
      <c r="I104" s="428"/>
      <c r="J104" s="383"/>
      <c r="K104" s="383"/>
      <c r="L104" s="383"/>
      <c r="M104" s="428"/>
      <c r="N104" s="383"/>
      <c r="O104" s="383"/>
      <c r="P104" s="383"/>
      <c r="Q104" s="383"/>
      <c r="R104" s="383"/>
      <c r="S104" s="383"/>
      <c r="T104" s="373"/>
      <c r="U104" s="373"/>
      <c r="V104" s="380"/>
      <c r="W104" s="373" t="s">
        <v>95</v>
      </c>
      <c r="X104" s="373"/>
      <c r="Y104" s="373"/>
      <c r="Z104" s="373"/>
      <c r="AA104" s="390"/>
    </row>
    <row r="105" spans="1:27" ht="37.5">
      <c r="A105" s="436"/>
      <c r="B105" s="403"/>
      <c r="C105" s="419"/>
      <c r="D105" s="203" t="s">
        <v>329</v>
      </c>
      <c r="E105" s="200" t="s">
        <v>449</v>
      </c>
      <c r="F105" s="315" t="s">
        <v>585</v>
      </c>
      <c r="G105" s="420"/>
      <c r="H105" s="430"/>
      <c r="I105" s="428"/>
      <c r="J105" s="383"/>
      <c r="K105" s="383"/>
      <c r="L105" s="383"/>
      <c r="M105" s="428"/>
      <c r="N105" s="383"/>
      <c r="O105" s="383"/>
      <c r="P105" s="383"/>
      <c r="Q105" s="383"/>
      <c r="R105" s="383"/>
      <c r="S105" s="383"/>
      <c r="T105" s="373"/>
      <c r="U105" s="373"/>
      <c r="V105" s="380"/>
      <c r="W105" s="373" t="s">
        <v>95</v>
      </c>
      <c r="X105" s="373"/>
      <c r="Y105" s="373"/>
      <c r="Z105" s="373"/>
      <c r="AA105" s="390"/>
    </row>
    <row r="106" spans="1:27" ht="56.25">
      <c r="A106" s="436"/>
      <c r="B106" s="403"/>
      <c r="C106" s="431"/>
      <c r="D106" s="203" t="s">
        <v>329</v>
      </c>
      <c r="E106" s="206" t="s">
        <v>452</v>
      </c>
      <c r="F106" s="315" t="s">
        <v>586</v>
      </c>
      <c r="G106" s="386"/>
      <c r="H106" s="430"/>
      <c r="I106" s="429"/>
      <c r="J106" s="384"/>
      <c r="K106" s="384"/>
      <c r="L106" s="384"/>
      <c r="M106" s="429"/>
      <c r="N106" s="384"/>
      <c r="O106" s="384"/>
      <c r="P106" s="384"/>
      <c r="Q106" s="384"/>
      <c r="R106" s="384"/>
      <c r="S106" s="384"/>
      <c r="T106" s="373"/>
      <c r="U106" s="373"/>
      <c r="V106" s="380"/>
      <c r="W106" s="373" t="s">
        <v>95</v>
      </c>
      <c r="X106" s="373"/>
      <c r="Y106" s="373"/>
      <c r="Z106" s="373"/>
      <c r="AA106" s="391"/>
    </row>
    <row r="107" spans="1:27">
      <c r="A107" s="417" t="s">
        <v>103</v>
      </c>
      <c r="B107" s="403"/>
      <c r="C107" s="418" t="s">
        <v>233</v>
      </c>
      <c r="D107" s="203" t="s">
        <v>329</v>
      </c>
      <c r="E107" s="204" t="s">
        <v>399</v>
      </c>
      <c r="F107" s="260" t="s">
        <v>587</v>
      </c>
      <c r="G107" s="385" t="s">
        <v>60</v>
      </c>
      <c r="H107" s="430"/>
      <c r="I107" s="421">
        <v>7027.6076199999998</v>
      </c>
      <c r="J107" s="424">
        <v>7027.6076199999998</v>
      </c>
      <c r="K107" s="382">
        <f>J107-I107</f>
        <v>0</v>
      </c>
      <c r="L107" s="382"/>
      <c r="M107" s="427">
        <f>J107</f>
        <v>7027.6076199999998</v>
      </c>
      <c r="N107" s="382"/>
      <c r="O107" s="382"/>
      <c r="P107" s="382"/>
      <c r="Q107" s="382"/>
      <c r="R107" s="382"/>
      <c r="S107" s="382"/>
      <c r="T107" s="372"/>
      <c r="U107" s="372"/>
      <c r="V107" s="372"/>
      <c r="W107" s="372"/>
      <c r="X107" s="398">
        <v>1120</v>
      </c>
      <c r="Y107" s="398">
        <v>1312</v>
      </c>
      <c r="Z107" s="372"/>
      <c r="AA107" s="389" t="s">
        <v>662</v>
      </c>
    </row>
    <row r="108" spans="1:27">
      <c r="A108" s="417"/>
      <c r="B108" s="403"/>
      <c r="C108" s="419"/>
      <c r="D108" s="203" t="s">
        <v>329</v>
      </c>
      <c r="E108" s="204" t="s">
        <v>402</v>
      </c>
      <c r="F108" s="260" t="s">
        <v>588</v>
      </c>
      <c r="G108" s="420"/>
      <c r="H108" s="430"/>
      <c r="I108" s="422"/>
      <c r="J108" s="425"/>
      <c r="K108" s="383"/>
      <c r="L108" s="383"/>
      <c r="M108" s="428"/>
      <c r="N108" s="383"/>
      <c r="O108" s="383"/>
      <c r="P108" s="383"/>
      <c r="Q108" s="383"/>
      <c r="R108" s="383"/>
      <c r="S108" s="383"/>
      <c r="T108" s="373"/>
      <c r="U108" s="373"/>
      <c r="V108" s="373"/>
      <c r="W108" s="373"/>
      <c r="X108" s="393"/>
      <c r="Y108" s="393"/>
      <c r="Z108" s="373"/>
      <c r="AA108" s="390"/>
    </row>
    <row r="109" spans="1:27">
      <c r="A109" s="417"/>
      <c r="B109" s="403"/>
      <c r="C109" s="419"/>
      <c r="D109" s="203" t="s">
        <v>329</v>
      </c>
      <c r="E109" s="204" t="s">
        <v>403</v>
      </c>
      <c r="F109" s="260" t="s">
        <v>589</v>
      </c>
      <c r="G109" s="420"/>
      <c r="H109" s="430"/>
      <c r="I109" s="422"/>
      <c r="J109" s="425"/>
      <c r="K109" s="383"/>
      <c r="L109" s="383"/>
      <c r="M109" s="428"/>
      <c r="N109" s="383"/>
      <c r="O109" s="383"/>
      <c r="P109" s="383"/>
      <c r="Q109" s="383"/>
      <c r="R109" s="383"/>
      <c r="S109" s="383"/>
      <c r="T109" s="373"/>
      <c r="U109" s="373"/>
      <c r="V109" s="373"/>
      <c r="W109" s="373"/>
      <c r="X109" s="393"/>
      <c r="Y109" s="393"/>
      <c r="Z109" s="373"/>
      <c r="AA109" s="390"/>
    </row>
    <row r="110" spans="1:27">
      <c r="A110" s="417"/>
      <c r="B110" s="403"/>
      <c r="C110" s="419"/>
      <c r="D110" s="203" t="s">
        <v>329</v>
      </c>
      <c r="E110" s="204" t="s">
        <v>405</v>
      </c>
      <c r="F110" s="260" t="s">
        <v>590</v>
      </c>
      <c r="G110" s="420"/>
      <c r="H110" s="430"/>
      <c r="I110" s="422"/>
      <c r="J110" s="425"/>
      <c r="K110" s="383"/>
      <c r="L110" s="383"/>
      <c r="M110" s="428"/>
      <c r="N110" s="383"/>
      <c r="O110" s="383"/>
      <c r="P110" s="383"/>
      <c r="Q110" s="383"/>
      <c r="R110" s="383"/>
      <c r="S110" s="383"/>
      <c r="T110" s="373"/>
      <c r="U110" s="373"/>
      <c r="V110" s="373"/>
      <c r="W110" s="373"/>
      <c r="X110" s="393"/>
      <c r="Y110" s="393"/>
      <c r="Z110" s="373"/>
      <c r="AA110" s="390"/>
    </row>
    <row r="111" spans="1:27">
      <c r="A111" s="417"/>
      <c r="B111" s="403"/>
      <c r="C111" s="419"/>
      <c r="D111" s="203" t="s">
        <v>72</v>
      </c>
      <c r="E111" s="204" t="s">
        <v>407</v>
      </c>
      <c r="F111" s="260" t="s">
        <v>407</v>
      </c>
      <c r="G111" s="420"/>
      <c r="H111" s="430"/>
      <c r="I111" s="422"/>
      <c r="J111" s="425"/>
      <c r="K111" s="383"/>
      <c r="L111" s="383"/>
      <c r="M111" s="428"/>
      <c r="N111" s="383"/>
      <c r="O111" s="383"/>
      <c r="P111" s="383"/>
      <c r="Q111" s="383"/>
      <c r="R111" s="383"/>
      <c r="S111" s="383"/>
      <c r="T111" s="373"/>
      <c r="U111" s="373"/>
      <c r="V111" s="373"/>
      <c r="W111" s="373"/>
      <c r="X111" s="393"/>
      <c r="Y111" s="393"/>
      <c r="Z111" s="373"/>
      <c r="AA111" s="390"/>
    </row>
    <row r="112" spans="1:27">
      <c r="A112" s="417"/>
      <c r="B112" s="403"/>
      <c r="C112" s="419"/>
      <c r="D112" s="203" t="s">
        <v>329</v>
      </c>
      <c r="E112" s="204" t="s">
        <v>398</v>
      </c>
      <c r="F112" s="260" t="s">
        <v>591</v>
      </c>
      <c r="G112" s="420"/>
      <c r="H112" s="430"/>
      <c r="I112" s="422"/>
      <c r="J112" s="425"/>
      <c r="K112" s="383"/>
      <c r="L112" s="383"/>
      <c r="M112" s="428"/>
      <c r="N112" s="383"/>
      <c r="O112" s="383"/>
      <c r="P112" s="383"/>
      <c r="Q112" s="383"/>
      <c r="R112" s="383"/>
      <c r="S112" s="383"/>
      <c r="T112" s="373"/>
      <c r="U112" s="373"/>
      <c r="V112" s="373"/>
      <c r="W112" s="373"/>
      <c r="X112" s="393"/>
      <c r="Y112" s="393"/>
      <c r="Z112" s="373"/>
      <c r="AA112" s="390"/>
    </row>
    <row r="113" spans="1:27" ht="37.5">
      <c r="A113" s="417"/>
      <c r="B113" s="403"/>
      <c r="C113" s="419"/>
      <c r="D113" s="203" t="s">
        <v>329</v>
      </c>
      <c r="E113" s="204" t="s">
        <v>409</v>
      </c>
      <c r="F113" s="260" t="s">
        <v>592</v>
      </c>
      <c r="G113" s="420"/>
      <c r="H113" s="430"/>
      <c r="I113" s="422"/>
      <c r="J113" s="425"/>
      <c r="K113" s="383"/>
      <c r="L113" s="383"/>
      <c r="M113" s="428"/>
      <c r="N113" s="383"/>
      <c r="O113" s="383"/>
      <c r="P113" s="383"/>
      <c r="Q113" s="383"/>
      <c r="R113" s="383"/>
      <c r="S113" s="383"/>
      <c r="T113" s="373"/>
      <c r="U113" s="373"/>
      <c r="V113" s="373"/>
      <c r="W113" s="373"/>
      <c r="X113" s="393"/>
      <c r="Y113" s="393"/>
      <c r="Z113" s="373"/>
      <c r="AA113" s="390"/>
    </row>
    <row r="114" spans="1:27" ht="37.5">
      <c r="A114" s="417"/>
      <c r="B114" s="403"/>
      <c r="C114" s="419"/>
      <c r="D114" s="203" t="s">
        <v>329</v>
      </c>
      <c r="E114" s="204" t="s">
        <v>413</v>
      </c>
      <c r="F114" s="260" t="s">
        <v>413</v>
      </c>
      <c r="G114" s="420"/>
      <c r="H114" s="430"/>
      <c r="I114" s="422"/>
      <c r="J114" s="425"/>
      <c r="K114" s="383"/>
      <c r="L114" s="383"/>
      <c r="M114" s="428"/>
      <c r="N114" s="383"/>
      <c r="O114" s="383"/>
      <c r="P114" s="383"/>
      <c r="Q114" s="383"/>
      <c r="R114" s="383"/>
      <c r="S114" s="383"/>
      <c r="T114" s="373"/>
      <c r="U114" s="373"/>
      <c r="V114" s="373"/>
      <c r="W114" s="373"/>
      <c r="X114" s="393"/>
      <c r="Y114" s="393"/>
      <c r="Z114" s="373"/>
      <c r="AA114" s="390"/>
    </row>
    <row r="115" spans="1:27" ht="37.5">
      <c r="A115" s="417"/>
      <c r="B115" s="403"/>
      <c r="C115" s="419"/>
      <c r="D115" s="203" t="s">
        <v>329</v>
      </c>
      <c r="E115" s="204" t="s">
        <v>416</v>
      </c>
      <c r="F115" s="260" t="s">
        <v>416</v>
      </c>
      <c r="G115" s="420"/>
      <c r="H115" s="430"/>
      <c r="I115" s="422"/>
      <c r="J115" s="425"/>
      <c r="K115" s="383"/>
      <c r="L115" s="383"/>
      <c r="M115" s="428"/>
      <c r="N115" s="383"/>
      <c r="O115" s="383"/>
      <c r="P115" s="383"/>
      <c r="Q115" s="383"/>
      <c r="R115" s="383"/>
      <c r="S115" s="383"/>
      <c r="T115" s="373"/>
      <c r="U115" s="373"/>
      <c r="V115" s="373"/>
      <c r="W115" s="373"/>
      <c r="X115" s="393"/>
      <c r="Y115" s="393"/>
      <c r="Z115" s="373"/>
      <c r="AA115" s="390"/>
    </row>
    <row r="116" spans="1:27">
      <c r="A116" s="417"/>
      <c r="B116" s="403"/>
      <c r="C116" s="419"/>
      <c r="D116" s="203" t="s">
        <v>329</v>
      </c>
      <c r="E116" s="204" t="s">
        <v>421</v>
      </c>
      <c r="F116" s="260" t="s">
        <v>593</v>
      </c>
      <c r="G116" s="420"/>
      <c r="H116" s="430"/>
      <c r="I116" s="422"/>
      <c r="J116" s="425"/>
      <c r="K116" s="383"/>
      <c r="L116" s="383"/>
      <c r="M116" s="428"/>
      <c r="N116" s="383"/>
      <c r="O116" s="383"/>
      <c r="P116" s="383"/>
      <c r="Q116" s="383"/>
      <c r="R116" s="383"/>
      <c r="S116" s="383"/>
      <c r="T116" s="373"/>
      <c r="U116" s="373"/>
      <c r="V116" s="373"/>
      <c r="W116" s="373"/>
      <c r="X116" s="393"/>
      <c r="Y116" s="393"/>
      <c r="Z116" s="373"/>
      <c r="AA116" s="390"/>
    </row>
    <row r="117" spans="1:27">
      <c r="A117" s="417"/>
      <c r="B117" s="403"/>
      <c r="C117" s="419"/>
      <c r="D117" s="203" t="s">
        <v>329</v>
      </c>
      <c r="E117" s="204" t="s">
        <v>423</v>
      </c>
      <c r="F117" s="260" t="s">
        <v>594</v>
      </c>
      <c r="G117" s="420"/>
      <c r="H117" s="430"/>
      <c r="I117" s="422"/>
      <c r="J117" s="425"/>
      <c r="K117" s="383"/>
      <c r="L117" s="383"/>
      <c r="M117" s="428"/>
      <c r="N117" s="383"/>
      <c r="O117" s="383"/>
      <c r="P117" s="383"/>
      <c r="Q117" s="383"/>
      <c r="R117" s="383"/>
      <c r="S117" s="383"/>
      <c r="T117" s="373"/>
      <c r="U117" s="373"/>
      <c r="V117" s="373"/>
      <c r="W117" s="373"/>
      <c r="X117" s="393"/>
      <c r="Y117" s="393"/>
      <c r="Z117" s="373"/>
      <c r="AA117" s="390"/>
    </row>
    <row r="118" spans="1:27">
      <c r="A118" s="417"/>
      <c r="B118" s="403"/>
      <c r="C118" s="419"/>
      <c r="D118" s="203" t="s">
        <v>329</v>
      </c>
      <c r="E118" s="204" t="s">
        <v>437</v>
      </c>
      <c r="F118" s="260" t="s">
        <v>595</v>
      </c>
      <c r="G118" s="420"/>
      <c r="H118" s="430"/>
      <c r="I118" s="422"/>
      <c r="J118" s="425"/>
      <c r="K118" s="383"/>
      <c r="L118" s="383"/>
      <c r="M118" s="428"/>
      <c r="N118" s="383"/>
      <c r="O118" s="383"/>
      <c r="P118" s="383"/>
      <c r="Q118" s="383"/>
      <c r="R118" s="383"/>
      <c r="S118" s="383"/>
      <c r="T118" s="373"/>
      <c r="U118" s="373"/>
      <c r="V118" s="373"/>
      <c r="W118" s="373"/>
      <c r="X118" s="393"/>
      <c r="Y118" s="393"/>
      <c r="Z118" s="373"/>
      <c r="AA118" s="390"/>
    </row>
    <row r="119" spans="1:27">
      <c r="A119" s="417"/>
      <c r="B119" s="403"/>
      <c r="C119" s="419"/>
      <c r="D119" s="203" t="s">
        <v>329</v>
      </c>
      <c r="E119" s="204" t="s">
        <v>438</v>
      </c>
      <c r="F119" s="260" t="s">
        <v>596</v>
      </c>
      <c r="G119" s="420"/>
      <c r="H119" s="430"/>
      <c r="I119" s="422"/>
      <c r="J119" s="425"/>
      <c r="K119" s="383"/>
      <c r="L119" s="383"/>
      <c r="M119" s="428"/>
      <c r="N119" s="383"/>
      <c r="O119" s="383"/>
      <c r="P119" s="383"/>
      <c r="Q119" s="383"/>
      <c r="R119" s="383"/>
      <c r="S119" s="383"/>
      <c r="T119" s="373"/>
      <c r="U119" s="373"/>
      <c r="V119" s="373"/>
      <c r="W119" s="373"/>
      <c r="X119" s="393"/>
      <c r="Y119" s="393"/>
      <c r="Z119" s="373"/>
      <c r="AA119" s="390"/>
    </row>
    <row r="120" spans="1:27">
      <c r="A120" s="417"/>
      <c r="B120" s="403"/>
      <c r="C120" s="419"/>
      <c r="D120" s="203" t="s">
        <v>329</v>
      </c>
      <c r="E120" s="204" t="s">
        <v>442</v>
      </c>
      <c r="F120" s="260" t="s">
        <v>597</v>
      </c>
      <c r="G120" s="420"/>
      <c r="H120" s="430"/>
      <c r="I120" s="422"/>
      <c r="J120" s="425"/>
      <c r="K120" s="383"/>
      <c r="L120" s="383"/>
      <c r="M120" s="428"/>
      <c r="N120" s="383"/>
      <c r="O120" s="383"/>
      <c r="P120" s="383"/>
      <c r="Q120" s="383"/>
      <c r="R120" s="383"/>
      <c r="S120" s="383"/>
      <c r="T120" s="373"/>
      <c r="U120" s="373"/>
      <c r="V120" s="373"/>
      <c r="W120" s="373"/>
      <c r="X120" s="393"/>
      <c r="Y120" s="393"/>
      <c r="Z120" s="373"/>
      <c r="AA120" s="390"/>
    </row>
    <row r="121" spans="1:27">
      <c r="A121" s="417"/>
      <c r="B121" s="403"/>
      <c r="C121" s="419"/>
      <c r="D121" s="203" t="s">
        <v>329</v>
      </c>
      <c r="E121" s="204" t="s">
        <v>422</v>
      </c>
      <c r="F121" s="260" t="s">
        <v>598</v>
      </c>
      <c r="G121" s="420"/>
      <c r="H121" s="430"/>
      <c r="I121" s="422"/>
      <c r="J121" s="425"/>
      <c r="K121" s="383"/>
      <c r="L121" s="383"/>
      <c r="M121" s="428"/>
      <c r="N121" s="383"/>
      <c r="O121" s="383"/>
      <c r="P121" s="383"/>
      <c r="Q121" s="383"/>
      <c r="R121" s="383"/>
      <c r="S121" s="383"/>
      <c r="T121" s="373"/>
      <c r="U121" s="373"/>
      <c r="V121" s="373"/>
      <c r="W121" s="373"/>
      <c r="X121" s="393"/>
      <c r="Y121" s="393"/>
      <c r="Z121" s="373"/>
      <c r="AA121" s="390"/>
    </row>
    <row r="122" spans="1:27">
      <c r="A122" s="417">
        <v>31</v>
      </c>
      <c r="B122" s="403"/>
      <c r="C122" s="419"/>
      <c r="D122" s="203" t="s">
        <v>329</v>
      </c>
      <c r="E122" s="204" t="s">
        <v>443</v>
      </c>
      <c r="F122" s="208" t="s">
        <v>599</v>
      </c>
      <c r="G122" s="420"/>
      <c r="H122" s="430"/>
      <c r="I122" s="422"/>
      <c r="J122" s="425"/>
      <c r="K122" s="383"/>
      <c r="L122" s="383"/>
      <c r="M122" s="428"/>
      <c r="N122" s="383"/>
      <c r="O122" s="383"/>
      <c r="P122" s="383"/>
      <c r="Q122" s="383"/>
      <c r="R122" s="383"/>
      <c r="S122" s="383"/>
      <c r="T122" s="373"/>
      <c r="U122" s="373"/>
      <c r="V122" s="373"/>
      <c r="W122" s="373"/>
      <c r="X122" s="393"/>
      <c r="Y122" s="393"/>
      <c r="Z122" s="373"/>
      <c r="AA122" s="390"/>
    </row>
    <row r="123" spans="1:27">
      <c r="A123" s="417"/>
      <c r="B123" s="403"/>
      <c r="C123" s="419"/>
      <c r="D123" s="203" t="s">
        <v>329</v>
      </c>
      <c r="E123" s="204" t="s">
        <v>424</v>
      </c>
      <c r="F123" s="208" t="s">
        <v>600</v>
      </c>
      <c r="G123" s="420"/>
      <c r="H123" s="430"/>
      <c r="I123" s="422"/>
      <c r="J123" s="425"/>
      <c r="K123" s="383"/>
      <c r="L123" s="383"/>
      <c r="M123" s="428"/>
      <c r="N123" s="383"/>
      <c r="O123" s="383"/>
      <c r="P123" s="383"/>
      <c r="Q123" s="383"/>
      <c r="R123" s="383"/>
      <c r="S123" s="383"/>
      <c r="T123" s="373"/>
      <c r="U123" s="373"/>
      <c r="V123" s="373"/>
      <c r="W123" s="373"/>
      <c r="X123" s="393"/>
      <c r="Y123" s="393"/>
      <c r="Z123" s="373"/>
      <c r="AA123" s="390"/>
    </row>
    <row r="124" spans="1:27">
      <c r="A124" s="417"/>
      <c r="B124" s="403"/>
      <c r="C124" s="419"/>
      <c r="D124" s="203" t="s">
        <v>329</v>
      </c>
      <c r="E124" s="204" t="s">
        <v>431</v>
      </c>
      <c r="F124" s="208" t="s">
        <v>601</v>
      </c>
      <c r="G124" s="420"/>
      <c r="H124" s="430"/>
      <c r="I124" s="422"/>
      <c r="J124" s="425"/>
      <c r="K124" s="383"/>
      <c r="L124" s="383"/>
      <c r="M124" s="428"/>
      <c r="N124" s="383"/>
      <c r="O124" s="383"/>
      <c r="P124" s="383"/>
      <c r="Q124" s="383"/>
      <c r="R124" s="383"/>
      <c r="S124" s="383"/>
      <c r="T124" s="373"/>
      <c r="U124" s="373"/>
      <c r="V124" s="373"/>
      <c r="W124" s="373"/>
      <c r="X124" s="393"/>
      <c r="Y124" s="393"/>
      <c r="Z124" s="373"/>
      <c r="AA124" s="390"/>
    </row>
    <row r="125" spans="1:27">
      <c r="A125" s="417"/>
      <c r="B125" s="403"/>
      <c r="C125" s="419"/>
      <c r="D125" s="203" t="s">
        <v>329</v>
      </c>
      <c r="E125" s="204" t="s">
        <v>441</v>
      </c>
      <c r="F125" s="208" t="s">
        <v>602</v>
      </c>
      <c r="G125" s="420"/>
      <c r="H125" s="430"/>
      <c r="I125" s="422"/>
      <c r="J125" s="425"/>
      <c r="K125" s="383"/>
      <c r="L125" s="383"/>
      <c r="M125" s="428"/>
      <c r="N125" s="383"/>
      <c r="O125" s="383"/>
      <c r="P125" s="383"/>
      <c r="Q125" s="383"/>
      <c r="R125" s="383"/>
      <c r="S125" s="383"/>
      <c r="T125" s="373"/>
      <c r="U125" s="373"/>
      <c r="V125" s="373"/>
      <c r="W125" s="373"/>
      <c r="X125" s="393"/>
      <c r="Y125" s="393"/>
      <c r="Z125" s="373"/>
      <c r="AA125" s="390"/>
    </row>
    <row r="126" spans="1:27">
      <c r="A126" s="417"/>
      <c r="B126" s="403"/>
      <c r="C126" s="419"/>
      <c r="D126" s="203" t="s">
        <v>329</v>
      </c>
      <c r="E126" s="204" t="s">
        <v>447</v>
      </c>
      <c r="F126" s="208" t="s">
        <v>603</v>
      </c>
      <c r="G126" s="420"/>
      <c r="H126" s="430"/>
      <c r="I126" s="422"/>
      <c r="J126" s="425"/>
      <c r="K126" s="383"/>
      <c r="L126" s="383"/>
      <c r="M126" s="428"/>
      <c r="N126" s="383"/>
      <c r="O126" s="383"/>
      <c r="P126" s="383"/>
      <c r="Q126" s="383"/>
      <c r="R126" s="383"/>
      <c r="S126" s="383"/>
      <c r="T126" s="373"/>
      <c r="U126" s="373"/>
      <c r="V126" s="373"/>
      <c r="W126" s="373"/>
      <c r="X126" s="393"/>
      <c r="Y126" s="393"/>
      <c r="Z126" s="373"/>
      <c r="AA126" s="390"/>
    </row>
    <row r="127" spans="1:27" ht="37.5">
      <c r="A127" s="417"/>
      <c r="B127" s="403"/>
      <c r="C127" s="419"/>
      <c r="D127" s="203" t="s">
        <v>329</v>
      </c>
      <c r="E127" s="204" t="s">
        <v>450</v>
      </c>
      <c r="F127" s="208" t="s">
        <v>604</v>
      </c>
      <c r="G127" s="420"/>
      <c r="H127" s="430"/>
      <c r="I127" s="422"/>
      <c r="J127" s="425"/>
      <c r="K127" s="383"/>
      <c r="L127" s="383"/>
      <c r="M127" s="428"/>
      <c r="N127" s="383"/>
      <c r="O127" s="383"/>
      <c r="P127" s="383"/>
      <c r="Q127" s="383"/>
      <c r="R127" s="383"/>
      <c r="S127" s="383"/>
      <c r="T127" s="373"/>
      <c r="U127" s="373"/>
      <c r="V127" s="373"/>
      <c r="W127" s="373"/>
      <c r="X127" s="393"/>
      <c r="Y127" s="393"/>
      <c r="Z127" s="373"/>
      <c r="AA127" s="390"/>
    </row>
    <row r="128" spans="1:27" ht="56.25">
      <c r="A128" s="417"/>
      <c r="B128" s="403"/>
      <c r="C128" s="419"/>
      <c r="D128" s="203" t="s">
        <v>329</v>
      </c>
      <c r="E128" s="204" t="s">
        <v>453</v>
      </c>
      <c r="F128" s="208" t="s">
        <v>453</v>
      </c>
      <c r="G128" s="386"/>
      <c r="H128" s="430"/>
      <c r="I128" s="423"/>
      <c r="J128" s="426"/>
      <c r="K128" s="384"/>
      <c r="L128" s="384"/>
      <c r="M128" s="429"/>
      <c r="N128" s="384"/>
      <c r="O128" s="384"/>
      <c r="P128" s="384"/>
      <c r="Q128" s="384"/>
      <c r="R128" s="384"/>
      <c r="S128" s="384"/>
      <c r="T128" s="373"/>
      <c r="U128" s="373"/>
      <c r="V128" s="373"/>
      <c r="W128" s="373"/>
      <c r="X128" s="393"/>
      <c r="Y128" s="393"/>
      <c r="Z128" s="373"/>
      <c r="AA128" s="390"/>
    </row>
    <row r="129" spans="1:27" ht="40.5" customHeight="1">
      <c r="A129" s="417" t="s">
        <v>104</v>
      </c>
      <c r="B129" s="403"/>
      <c r="C129" s="418" t="s">
        <v>234</v>
      </c>
      <c r="D129" s="203" t="s">
        <v>328</v>
      </c>
      <c r="E129" s="204" t="s">
        <v>456</v>
      </c>
      <c r="F129" s="208" t="s">
        <v>456</v>
      </c>
      <c r="G129" s="385" t="s">
        <v>60</v>
      </c>
      <c r="H129" s="430"/>
      <c r="I129" s="427">
        <v>165870.05442901899</v>
      </c>
      <c r="J129" s="382">
        <v>151352.31890999997</v>
      </c>
      <c r="K129" s="382">
        <f>J129-I129</f>
        <v>-14517.735519019014</v>
      </c>
      <c r="L129" s="382" t="s">
        <v>650</v>
      </c>
      <c r="M129" s="427">
        <f>J129</f>
        <v>151352.31890999997</v>
      </c>
      <c r="N129" s="382"/>
      <c r="O129" s="382"/>
      <c r="P129" s="382"/>
      <c r="Q129" s="382"/>
      <c r="R129" s="382"/>
      <c r="S129" s="382"/>
      <c r="T129" s="373"/>
      <c r="U129" s="373"/>
      <c r="V129" s="373"/>
      <c r="W129" s="373"/>
      <c r="X129" s="393"/>
      <c r="Y129" s="393"/>
      <c r="Z129" s="373"/>
      <c r="AA129" s="390"/>
    </row>
    <row r="130" spans="1:27" ht="37.5">
      <c r="A130" s="417"/>
      <c r="B130" s="403"/>
      <c r="C130" s="419"/>
      <c r="D130" s="203" t="s">
        <v>329</v>
      </c>
      <c r="E130" s="204" t="s">
        <v>458</v>
      </c>
      <c r="F130" s="208" t="s">
        <v>458</v>
      </c>
      <c r="G130" s="420"/>
      <c r="H130" s="430"/>
      <c r="I130" s="428"/>
      <c r="J130" s="383"/>
      <c r="K130" s="383"/>
      <c r="L130" s="383"/>
      <c r="M130" s="428"/>
      <c r="N130" s="383"/>
      <c r="O130" s="383"/>
      <c r="P130" s="383"/>
      <c r="Q130" s="383"/>
      <c r="R130" s="383"/>
      <c r="S130" s="383"/>
      <c r="T130" s="373"/>
      <c r="U130" s="373"/>
      <c r="V130" s="373"/>
      <c r="W130" s="373"/>
      <c r="X130" s="393"/>
      <c r="Y130" s="393"/>
      <c r="Z130" s="373"/>
      <c r="AA130" s="390"/>
    </row>
    <row r="131" spans="1:27" ht="37.5">
      <c r="A131" s="417"/>
      <c r="B131" s="403"/>
      <c r="C131" s="419"/>
      <c r="D131" s="203" t="s">
        <v>329</v>
      </c>
      <c r="E131" s="204" t="s">
        <v>459</v>
      </c>
      <c r="F131" s="208" t="s">
        <v>460</v>
      </c>
      <c r="G131" s="420"/>
      <c r="H131" s="430"/>
      <c r="I131" s="428"/>
      <c r="J131" s="383"/>
      <c r="K131" s="383"/>
      <c r="L131" s="383"/>
      <c r="M131" s="428"/>
      <c r="N131" s="383"/>
      <c r="O131" s="383"/>
      <c r="P131" s="383"/>
      <c r="Q131" s="383"/>
      <c r="R131" s="383"/>
      <c r="S131" s="383"/>
      <c r="T131" s="373"/>
      <c r="U131" s="373"/>
      <c r="V131" s="373"/>
      <c r="W131" s="373"/>
      <c r="X131" s="393"/>
      <c r="Y131" s="393"/>
      <c r="Z131" s="373"/>
      <c r="AA131" s="390"/>
    </row>
    <row r="132" spans="1:27">
      <c r="A132" s="417"/>
      <c r="B132" s="403"/>
      <c r="C132" s="431"/>
      <c r="D132" s="203" t="s">
        <v>29</v>
      </c>
      <c r="E132" s="204" t="s">
        <v>457</v>
      </c>
      <c r="F132" s="208" t="s">
        <v>457</v>
      </c>
      <c r="G132" s="386"/>
      <c r="H132" s="430"/>
      <c r="I132" s="429"/>
      <c r="J132" s="384"/>
      <c r="K132" s="384"/>
      <c r="L132" s="384"/>
      <c r="M132" s="429"/>
      <c r="N132" s="384"/>
      <c r="O132" s="384"/>
      <c r="P132" s="384"/>
      <c r="Q132" s="384"/>
      <c r="R132" s="384"/>
      <c r="S132" s="384"/>
      <c r="T132" s="373"/>
      <c r="U132" s="373"/>
      <c r="V132" s="373"/>
      <c r="W132" s="373"/>
      <c r="X132" s="393"/>
      <c r="Y132" s="393"/>
      <c r="Z132" s="373"/>
      <c r="AA132" s="390"/>
    </row>
    <row r="133" spans="1:27">
      <c r="A133" s="432">
        <v>26</v>
      </c>
      <c r="B133" s="403"/>
      <c r="C133" s="418" t="s">
        <v>235</v>
      </c>
      <c r="D133" s="11" t="s">
        <v>329</v>
      </c>
      <c r="E133" s="202" t="s">
        <v>461</v>
      </c>
      <c r="F133" s="316"/>
      <c r="G133" s="385">
        <v>2023</v>
      </c>
      <c r="H133" s="430"/>
      <c r="I133" s="427">
        <v>289448.50759821403</v>
      </c>
      <c r="J133" s="382">
        <v>289448.50760000001</v>
      </c>
      <c r="K133" s="382">
        <f>J133-I133</f>
        <v>1.7859856598079205E-6</v>
      </c>
      <c r="L133" s="382"/>
      <c r="M133" s="427">
        <f>J133</f>
        <v>289448.50760000001</v>
      </c>
      <c r="N133" s="382"/>
      <c r="O133" s="382"/>
      <c r="P133" s="382"/>
      <c r="Q133" s="382"/>
      <c r="R133" s="382"/>
      <c r="S133" s="382"/>
      <c r="T133" s="373"/>
      <c r="U133" s="373"/>
      <c r="V133" s="373"/>
      <c r="W133" s="373"/>
      <c r="X133" s="393"/>
      <c r="Y133" s="393"/>
      <c r="Z133" s="373"/>
      <c r="AA133" s="390"/>
    </row>
    <row r="134" spans="1:27">
      <c r="A134" s="432"/>
      <c r="B134" s="403"/>
      <c r="C134" s="419"/>
      <c r="D134" s="11" t="s">
        <v>329</v>
      </c>
      <c r="E134" s="202" t="s">
        <v>462</v>
      </c>
      <c r="F134" s="316"/>
      <c r="G134" s="420"/>
      <c r="H134" s="430"/>
      <c r="I134" s="428"/>
      <c r="J134" s="383"/>
      <c r="K134" s="383"/>
      <c r="L134" s="383"/>
      <c r="M134" s="428"/>
      <c r="N134" s="383"/>
      <c r="O134" s="383"/>
      <c r="P134" s="383"/>
      <c r="Q134" s="383"/>
      <c r="R134" s="383"/>
      <c r="S134" s="383"/>
      <c r="T134" s="373"/>
      <c r="U134" s="373"/>
      <c r="V134" s="373"/>
      <c r="W134" s="373"/>
      <c r="X134" s="393"/>
      <c r="Y134" s="393"/>
      <c r="Z134" s="373"/>
      <c r="AA134" s="390"/>
    </row>
    <row r="135" spans="1:27">
      <c r="A135" s="432"/>
      <c r="B135" s="403"/>
      <c r="C135" s="419"/>
      <c r="D135" s="11" t="s">
        <v>329</v>
      </c>
      <c r="E135" s="202" t="s">
        <v>463</v>
      </c>
      <c r="F135" s="316"/>
      <c r="G135" s="420"/>
      <c r="H135" s="430"/>
      <c r="I135" s="428"/>
      <c r="J135" s="383"/>
      <c r="K135" s="383"/>
      <c r="L135" s="383"/>
      <c r="M135" s="428"/>
      <c r="N135" s="383"/>
      <c r="O135" s="383"/>
      <c r="P135" s="383"/>
      <c r="Q135" s="383"/>
      <c r="R135" s="383"/>
      <c r="S135" s="383"/>
      <c r="T135" s="373"/>
      <c r="U135" s="373"/>
      <c r="V135" s="373"/>
      <c r="W135" s="373"/>
      <c r="X135" s="393"/>
      <c r="Y135" s="393"/>
      <c r="Z135" s="373"/>
      <c r="AA135" s="390"/>
    </row>
    <row r="136" spans="1:27">
      <c r="A136" s="432"/>
      <c r="B136" s="403"/>
      <c r="C136" s="419"/>
      <c r="D136" s="11" t="s">
        <v>329</v>
      </c>
      <c r="E136" s="202" t="s">
        <v>464</v>
      </c>
      <c r="F136" s="316"/>
      <c r="G136" s="420"/>
      <c r="H136" s="430"/>
      <c r="I136" s="428"/>
      <c r="J136" s="383"/>
      <c r="K136" s="383"/>
      <c r="L136" s="383"/>
      <c r="M136" s="428"/>
      <c r="N136" s="383"/>
      <c r="O136" s="383"/>
      <c r="P136" s="383"/>
      <c r="Q136" s="383"/>
      <c r="R136" s="383"/>
      <c r="S136" s="383"/>
      <c r="T136" s="373"/>
      <c r="U136" s="373"/>
      <c r="V136" s="373"/>
      <c r="W136" s="373"/>
      <c r="X136" s="393"/>
      <c r="Y136" s="393"/>
      <c r="Z136" s="373"/>
      <c r="AA136" s="390"/>
    </row>
    <row r="137" spans="1:27">
      <c r="A137" s="432"/>
      <c r="B137" s="403"/>
      <c r="C137" s="419"/>
      <c r="D137" s="11" t="s">
        <v>329</v>
      </c>
      <c r="E137" s="202" t="s">
        <v>465</v>
      </c>
      <c r="F137" s="316"/>
      <c r="G137" s="420"/>
      <c r="H137" s="430"/>
      <c r="I137" s="428"/>
      <c r="J137" s="383"/>
      <c r="K137" s="383"/>
      <c r="L137" s="383"/>
      <c r="M137" s="428"/>
      <c r="N137" s="383"/>
      <c r="O137" s="383"/>
      <c r="P137" s="383"/>
      <c r="Q137" s="383"/>
      <c r="R137" s="383"/>
      <c r="S137" s="383"/>
      <c r="T137" s="373"/>
      <c r="U137" s="373"/>
      <c r="V137" s="373"/>
      <c r="W137" s="373"/>
      <c r="X137" s="393"/>
      <c r="Y137" s="393"/>
      <c r="Z137" s="373"/>
      <c r="AA137" s="390"/>
    </row>
    <row r="138" spans="1:27">
      <c r="A138" s="432"/>
      <c r="B138" s="403"/>
      <c r="C138" s="419"/>
      <c r="D138" s="11" t="s">
        <v>329</v>
      </c>
      <c r="E138" s="202" t="s">
        <v>466</v>
      </c>
      <c r="F138" s="316"/>
      <c r="G138" s="420"/>
      <c r="H138" s="430"/>
      <c r="I138" s="428"/>
      <c r="J138" s="383"/>
      <c r="K138" s="383"/>
      <c r="L138" s="383"/>
      <c r="M138" s="428"/>
      <c r="N138" s="383"/>
      <c r="O138" s="383"/>
      <c r="P138" s="383"/>
      <c r="Q138" s="383"/>
      <c r="R138" s="383"/>
      <c r="S138" s="383"/>
      <c r="T138" s="373"/>
      <c r="U138" s="373"/>
      <c r="V138" s="373"/>
      <c r="W138" s="373"/>
      <c r="X138" s="393"/>
      <c r="Y138" s="393"/>
      <c r="Z138" s="373"/>
      <c r="AA138" s="390"/>
    </row>
    <row r="139" spans="1:27">
      <c r="A139" s="432"/>
      <c r="B139" s="403"/>
      <c r="C139" s="419"/>
      <c r="D139" s="11" t="s">
        <v>329</v>
      </c>
      <c r="E139" s="202" t="s">
        <v>467</v>
      </c>
      <c r="F139" s="316"/>
      <c r="G139" s="420"/>
      <c r="H139" s="430"/>
      <c r="I139" s="428"/>
      <c r="J139" s="383"/>
      <c r="K139" s="383"/>
      <c r="L139" s="383"/>
      <c r="M139" s="428"/>
      <c r="N139" s="383"/>
      <c r="O139" s="383"/>
      <c r="P139" s="383"/>
      <c r="Q139" s="383"/>
      <c r="R139" s="383"/>
      <c r="S139" s="383"/>
      <c r="T139" s="373"/>
      <c r="U139" s="373"/>
      <c r="V139" s="373"/>
      <c r="W139" s="373"/>
      <c r="X139" s="393"/>
      <c r="Y139" s="393"/>
      <c r="Z139" s="373"/>
      <c r="AA139" s="390"/>
    </row>
    <row r="140" spans="1:27">
      <c r="A140" s="432"/>
      <c r="B140" s="403"/>
      <c r="C140" s="419"/>
      <c r="D140" s="11" t="s">
        <v>329</v>
      </c>
      <c r="E140" s="202" t="s">
        <v>468</v>
      </c>
      <c r="F140" s="316"/>
      <c r="G140" s="420"/>
      <c r="H140" s="430"/>
      <c r="I140" s="428"/>
      <c r="J140" s="383"/>
      <c r="K140" s="383"/>
      <c r="L140" s="383"/>
      <c r="M140" s="428"/>
      <c r="N140" s="383"/>
      <c r="O140" s="383"/>
      <c r="P140" s="383"/>
      <c r="Q140" s="383"/>
      <c r="R140" s="383"/>
      <c r="S140" s="383"/>
      <c r="T140" s="373"/>
      <c r="U140" s="373"/>
      <c r="V140" s="373"/>
      <c r="W140" s="373"/>
      <c r="X140" s="393"/>
      <c r="Y140" s="393"/>
      <c r="Z140" s="373"/>
      <c r="AA140" s="390"/>
    </row>
    <row r="141" spans="1:27">
      <c r="A141" s="432"/>
      <c r="B141" s="403"/>
      <c r="C141" s="419"/>
      <c r="D141" s="11" t="s">
        <v>329</v>
      </c>
      <c r="E141" s="202" t="s">
        <v>469</v>
      </c>
      <c r="F141" s="316"/>
      <c r="G141" s="420"/>
      <c r="H141" s="430"/>
      <c r="I141" s="428"/>
      <c r="J141" s="383"/>
      <c r="K141" s="383"/>
      <c r="L141" s="383"/>
      <c r="M141" s="428"/>
      <c r="N141" s="383"/>
      <c r="O141" s="383"/>
      <c r="P141" s="383"/>
      <c r="Q141" s="383"/>
      <c r="R141" s="383"/>
      <c r="S141" s="383"/>
      <c r="T141" s="373"/>
      <c r="U141" s="373"/>
      <c r="V141" s="373"/>
      <c r="W141" s="373"/>
      <c r="X141" s="393"/>
      <c r="Y141" s="393"/>
      <c r="Z141" s="373"/>
      <c r="AA141" s="390"/>
    </row>
    <row r="142" spans="1:27">
      <c r="A142" s="432"/>
      <c r="B142" s="403"/>
      <c r="C142" s="419"/>
      <c r="D142" s="11" t="s">
        <v>329</v>
      </c>
      <c r="E142" s="202" t="s">
        <v>470</v>
      </c>
      <c r="F142" s="316"/>
      <c r="G142" s="420"/>
      <c r="H142" s="430"/>
      <c r="I142" s="428"/>
      <c r="J142" s="383"/>
      <c r="K142" s="383"/>
      <c r="L142" s="383"/>
      <c r="M142" s="428"/>
      <c r="N142" s="383"/>
      <c r="O142" s="383"/>
      <c r="P142" s="383"/>
      <c r="Q142" s="383"/>
      <c r="R142" s="383"/>
      <c r="S142" s="383"/>
      <c r="T142" s="373"/>
      <c r="U142" s="373"/>
      <c r="V142" s="373"/>
      <c r="W142" s="373"/>
      <c r="X142" s="393"/>
      <c r="Y142" s="393"/>
      <c r="Z142" s="373"/>
      <c r="AA142" s="390"/>
    </row>
    <row r="143" spans="1:27">
      <c r="A143" s="432"/>
      <c r="B143" s="403"/>
      <c r="C143" s="419"/>
      <c r="D143" s="11" t="s">
        <v>329</v>
      </c>
      <c r="E143" s="202" t="s">
        <v>471</v>
      </c>
      <c r="F143" s="316"/>
      <c r="G143" s="420"/>
      <c r="H143" s="430"/>
      <c r="I143" s="428"/>
      <c r="J143" s="383"/>
      <c r="K143" s="383"/>
      <c r="L143" s="383"/>
      <c r="M143" s="428"/>
      <c r="N143" s="383"/>
      <c r="O143" s="383"/>
      <c r="P143" s="383"/>
      <c r="Q143" s="383"/>
      <c r="R143" s="383"/>
      <c r="S143" s="383"/>
      <c r="T143" s="373"/>
      <c r="U143" s="373"/>
      <c r="V143" s="373"/>
      <c r="W143" s="373"/>
      <c r="X143" s="393"/>
      <c r="Y143" s="393"/>
      <c r="Z143" s="373"/>
      <c r="AA143" s="390"/>
    </row>
    <row r="144" spans="1:27" ht="37.5">
      <c r="A144" s="432"/>
      <c r="B144" s="403"/>
      <c r="C144" s="419"/>
      <c r="D144" s="11" t="s">
        <v>329</v>
      </c>
      <c r="E144" s="202" t="s">
        <v>472</v>
      </c>
      <c r="F144" s="316"/>
      <c r="G144" s="420"/>
      <c r="H144" s="430"/>
      <c r="I144" s="428"/>
      <c r="J144" s="383"/>
      <c r="K144" s="383"/>
      <c r="L144" s="383"/>
      <c r="M144" s="428"/>
      <c r="N144" s="383"/>
      <c r="O144" s="383"/>
      <c r="P144" s="383"/>
      <c r="Q144" s="383"/>
      <c r="R144" s="383"/>
      <c r="S144" s="383"/>
      <c r="T144" s="373"/>
      <c r="U144" s="373"/>
      <c r="V144" s="373"/>
      <c r="W144" s="373"/>
      <c r="X144" s="393"/>
      <c r="Y144" s="393"/>
      <c r="Z144" s="373"/>
      <c r="AA144" s="390"/>
    </row>
    <row r="145" spans="1:27" ht="37.5">
      <c r="A145" s="432"/>
      <c r="B145" s="403"/>
      <c r="C145" s="419"/>
      <c r="D145" s="11" t="s">
        <v>329</v>
      </c>
      <c r="E145" s="202" t="s">
        <v>473</v>
      </c>
      <c r="F145" s="316"/>
      <c r="G145" s="420"/>
      <c r="H145" s="430"/>
      <c r="I145" s="428"/>
      <c r="J145" s="383"/>
      <c r="K145" s="383"/>
      <c r="L145" s="383"/>
      <c r="M145" s="428"/>
      <c r="N145" s="383"/>
      <c r="O145" s="383"/>
      <c r="P145" s="383"/>
      <c r="Q145" s="383"/>
      <c r="R145" s="383"/>
      <c r="S145" s="383"/>
      <c r="T145" s="373"/>
      <c r="U145" s="373"/>
      <c r="V145" s="373"/>
      <c r="W145" s="373"/>
      <c r="X145" s="393"/>
      <c r="Y145" s="393"/>
      <c r="Z145" s="373"/>
      <c r="AA145" s="390"/>
    </row>
    <row r="146" spans="1:27" ht="37.5">
      <c r="A146" s="432"/>
      <c r="B146" s="403"/>
      <c r="C146" s="419"/>
      <c r="D146" s="11" t="s">
        <v>329</v>
      </c>
      <c r="E146" s="202" t="s">
        <v>474</v>
      </c>
      <c r="F146" s="316"/>
      <c r="G146" s="420"/>
      <c r="H146" s="430"/>
      <c r="I146" s="428"/>
      <c r="J146" s="383"/>
      <c r="K146" s="383"/>
      <c r="L146" s="383"/>
      <c r="M146" s="428"/>
      <c r="N146" s="383"/>
      <c r="O146" s="383"/>
      <c r="P146" s="383"/>
      <c r="Q146" s="383"/>
      <c r="R146" s="383"/>
      <c r="S146" s="383"/>
      <c r="T146" s="373"/>
      <c r="U146" s="373"/>
      <c r="V146" s="373"/>
      <c r="W146" s="373"/>
      <c r="X146" s="393"/>
      <c r="Y146" s="393"/>
      <c r="Z146" s="373"/>
      <c r="AA146" s="390"/>
    </row>
    <row r="147" spans="1:27" ht="37.5">
      <c r="A147" s="432"/>
      <c r="B147" s="403"/>
      <c r="C147" s="419"/>
      <c r="D147" s="11" t="s">
        <v>329</v>
      </c>
      <c r="E147" s="202" t="s">
        <v>475</v>
      </c>
      <c r="F147" s="316"/>
      <c r="G147" s="420"/>
      <c r="H147" s="430"/>
      <c r="I147" s="428"/>
      <c r="J147" s="383"/>
      <c r="K147" s="383"/>
      <c r="L147" s="383"/>
      <c r="M147" s="428"/>
      <c r="N147" s="383"/>
      <c r="O147" s="383"/>
      <c r="P147" s="383"/>
      <c r="Q147" s="383"/>
      <c r="R147" s="383"/>
      <c r="S147" s="383"/>
      <c r="T147" s="373"/>
      <c r="U147" s="373"/>
      <c r="V147" s="373"/>
      <c r="W147" s="373"/>
      <c r="X147" s="393"/>
      <c r="Y147" s="393"/>
      <c r="Z147" s="373"/>
      <c r="AA147" s="390"/>
    </row>
    <row r="148" spans="1:27">
      <c r="A148" s="432"/>
      <c r="B148" s="403"/>
      <c r="C148" s="419"/>
      <c r="D148" s="11" t="s">
        <v>329</v>
      </c>
      <c r="E148" s="202" t="s">
        <v>476</v>
      </c>
      <c r="F148" s="316"/>
      <c r="G148" s="420"/>
      <c r="H148" s="430"/>
      <c r="I148" s="428"/>
      <c r="J148" s="383"/>
      <c r="K148" s="383"/>
      <c r="L148" s="383"/>
      <c r="M148" s="428"/>
      <c r="N148" s="383"/>
      <c r="O148" s="383"/>
      <c r="P148" s="383"/>
      <c r="Q148" s="383"/>
      <c r="R148" s="383"/>
      <c r="S148" s="383"/>
      <c r="T148" s="373"/>
      <c r="U148" s="373"/>
      <c r="V148" s="373"/>
      <c r="W148" s="373"/>
      <c r="X148" s="393"/>
      <c r="Y148" s="393"/>
      <c r="Z148" s="373"/>
      <c r="AA148" s="390"/>
    </row>
    <row r="149" spans="1:27">
      <c r="A149" s="432"/>
      <c r="B149" s="403"/>
      <c r="C149" s="419"/>
      <c r="D149" s="11" t="s">
        <v>329</v>
      </c>
      <c r="E149" s="202" t="s">
        <v>477</v>
      </c>
      <c r="F149" s="316"/>
      <c r="G149" s="420"/>
      <c r="H149" s="430"/>
      <c r="I149" s="428"/>
      <c r="J149" s="383"/>
      <c r="K149" s="383"/>
      <c r="L149" s="383"/>
      <c r="M149" s="428"/>
      <c r="N149" s="383"/>
      <c r="O149" s="383"/>
      <c r="P149" s="383"/>
      <c r="Q149" s="383"/>
      <c r="R149" s="383"/>
      <c r="S149" s="383"/>
      <c r="T149" s="373"/>
      <c r="U149" s="373"/>
      <c r="V149" s="373"/>
      <c r="W149" s="373"/>
      <c r="X149" s="393"/>
      <c r="Y149" s="393"/>
      <c r="Z149" s="373"/>
      <c r="AA149" s="390"/>
    </row>
    <row r="150" spans="1:27">
      <c r="A150" s="432"/>
      <c r="B150" s="403"/>
      <c r="C150" s="419"/>
      <c r="D150" s="11" t="s">
        <v>329</v>
      </c>
      <c r="E150" s="202" t="s">
        <v>478</v>
      </c>
      <c r="F150" s="316"/>
      <c r="G150" s="420"/>
      <c r="H150" s="430"/>
      <c r="I150" s="428"/>
      <c r="J150" s="383"/>
      <c r="K150" s="383"/>
      <c r="L150" s="383"/>
      <c r="M150" s="428"/>
      <c r="N150" s="383"/>
      <c r="O150" s="383"/>
      <c r="P150" s="383"/>
      <c r="Q150" s="383"/>
      <c r="R150" s="383"/>
      <c r="S150" s="383"/>
      <c r="T150" s="373"/>
      <c r="U150" s="373"/>
      <c r="V150" s="373"/>
      <c r="W150" s="373"/>
      <c r="X150" s="393"/>
      <c r="Y150" s="393"/>
      <c r="Z150" s="373"/>
      <c r="AA150" s="390"/>
    </row>
    <row r="151" spans="1:27">
      <c r="A151" s="432"/>
      <c r="B151" s="403"/>
      <c r="C151" s="419"/>
      <c r="D151" s="11" t="s">
        <v>329</v>
      </c>
      <c r="E151" s="202" t="s">
        <v>479</v>
      </c>
      <c r="F151" s="316"/>
      <c r="G151" s="420"/>
      <c r="H151" s="430"/>
      <c r="I151" s="428"/>
      <c r="J151" s="383"/>
      <c r="K151" s="383"/>
      <c r="L151" s="383"/>
      <c r="M151" s="428"/>
      <c r="N151" s="383"/>
      <c r="O151" s="383"/>
      <c r="P151" s="383"/>
      <c r="Q151" s="383"/>
      <c r="R151" s="383"/>
      <c r="S151" s="383"/>
      <c r="T151" s="373"/>
      <c r="U151" s="373"/>
      <c r="V151" s="373"/>
      <c r="W151" s="373"/>
      <c r="X151" s="393"/>
      <c r="Y151" s="393"/>
      <c r="Z151" s="373"/>
      <c r="AA151" s="390"/>
    </row>
    <row r="152" spans="1:27" ht="37.5">
      <c r="A152" s="432"/>
      <c r="B152" s="403"/>
      <c r="C152" s="419"/>
      <c r="D152" s="11" t="s">
        <v>329</v>
      </c>
      <c r="E152" s="202" t="s">
        <v>480</v>
      </c>
      <c r="F152" s="316"/>
      <c r="G152" s="420"/>
      <c r="H152" s="430"/>
      <c r="I152" s="428"/>
      <c r="J152" s="383"/>
      <c r="K152" s="383"/>
      <c r="L152" s="383"/>
      <c r="M152" s="428"/>
      <c r="N152" s="383"/>
      <c r="O152" s="383"/>
      <c r="P152" s="383"/>
      <c r="Q152" s="383"/>
      <c r="R152" s="383"/>
      <c r="S152" s="383"/>
      <c r="T152" s="373"/>
      <c r="U152" s="373"/>
      <c r="V152" s="373"/>
      <c r="W152" s="373"/>
      <c r="X152" s="393"/>
      <c r="Y152" s="393"/>
      <c r="Z152" s="373"/>
      <c r="AA152" s="390"/>
    </row>
    <row r="153" spans="1:27">
      <c r="A153" s="432"/>
      <c r="B153" s="403"/>
      <c r="C153" s="419"/>
      <c r="D153" s="11" t="s">
        <v>329</v>
      </c>
      <c r="E153" s="202" t="s">
        <v>481</v>
      </c>
      <c r="F153" s="316"/>
      <c r="G153" s="420"/>
      <c r="H153" s="430"/>
      <c r="I153" s="428"/>
      <c r="J153" s="383"/>
      <c r="K153" s="383"/>
      <c r="L153" s="383"/>
      <c r="M153" s="428"/>
      <c r="N153" s="383"/>
      <c r="O153" s="383"/>
      <c r="P153" s="383"/>
      <c r="Q153" s="383"/>
      <c r="R153" s="383"/>
      <c r="S153" s="383"/>
      <c r="T153" s="373"/>
      <c r="U153" s="373"/>
      <c r="V153" s="373"/>
      <c r="W153" s="373"/>
      <c r="X153" s="393"/>
      <c r="Y153" s="393"/>
      <c r="Z153" s="373"/>
      <c r="AA153" s="390"/>
    </row>
    <row r="154" spans="1:27" ht="37.5">
      <c r="A154" s="432"/>
      <c r="B154" s="403"/>
      <c r="C154" s="419"/>
      <c r="D154" s="11" t="s">
        <v>329</v>
      </c>
      <c r="E154" s="202" t="s">
        <v>482</v>
      </c>
      <c r="F154" s="316"/>
      <c r="G154" s="420"/>
      <c r="H154" s="430"/>
      <c r="I154" s="428"/>
      <c r="J154" s="383"/>
      <c r="K154" s="383"/>
      <c r="L154" s="383"/>
      <c r="M154" s="428"/>
      <c r="N154" s="383"/>
      <c r="O154" s="383"/>
      <c r="P154" s="383"/>
      <c r="Q154" s="383"/>
      <c r="R154" s="383"/>
      <c r="S154" s="383"/>
      <c r="T154" s="373"/>
      <c r="U154" s="373"/>
      <c r="V154" s="373"/>
      <c r="W154" s="373"/>
      <c r="X154" s="393"/>
      <c r="Y154" s="393"/>
      <c r="Z154" s="373"/>
      <c r="AA154" s="390"/>
    </row>
    <row r="155" spans="1:27">
      <c r="A155" s="432"/>
      <c r="B155" s="403"/>
      <c r="C155" s="419"/>
      <c r="D155" s="11" t="s">
        <v>329</v>
      </c>
      <c r="E155" s="202" t="s">
        <v>483</v>
      </c>
      <c r="F155" s="316"/>
      <c r="G155" s="420"/>
      <c r="H155" s="430"/>
      <c r="I155" s="428"/>
      <c r="J155" s="383"/>
      <c r="K155" s="383"/>
      <c r="L155" s="383"/>
      <c r="M155" s="428"/>
      <c r="N155" s="383"/>
      <c r="O155" s="383"/>
      <c r="P155" s="383"/>
      <c r="Q155" s="383"/>
      <c r="R155" s="383"/>
      <c r="S155" s="383"/>
      <c r="T155" s="373"/>
      <c r="U155" s="373"/>
      <c r="V155" s="373"/>
      <c r="W155" s="373"/>
      <c r="X155" s="393"/>
      <c r="Y155" s="393"/>
      <c r="Z155" s="373"/>
      <c r="AA155" s="390"/>
    </row>
    <row r="156" spans="1:27">
      <c r="A156" s="432"/>
      <c r="B156" s="403"/>
      <c r="C156" s="419"/>
      <c r="D156" s="11" t="s">
        <v>329</v>
      </c>
      <c r="E156" s="202" t="s">
        <v>484</v>
      </c>
      <c r="F156" s="316"/>
      <c r="G156" s="420"/>
      <c r="H156" s="430"/>
      <c r="I156" s="428"/>
      <c r="J156" s="383"/>
      <c r="K156" s="383"/>
      <c r="L156" s="383"/>
      <c r="M156" s="428"/>
      <c r="N156" s="383"/>
      <c r="O156" s="383"/>
      <c r="P156" s="383"/>
      <c r="Q156" s="383"/>
      <c r="R156" s="383"/>
      <c r="S156" s="383"/>
      <c r="T156" s="373"/>
      <c r="U156" s="373"/>
      <c r="V156" s="373"/>
      <c r="W156" s="373"/>
      <c r="X156" s="393"/>
      <c r="Y156" s="393"/>
      <c r="Z156" s="373"/>
      <c r="AA156" s="390"/>
    </row>
    <row r="157" spans="1:27">
      <c r="A157" s="432"/>
      <c r="B157" s="403"/>
      <c r="C157" s="419"/>
      <c r="D157" s="11" t="s">
        <v>329</v>
      </c>
      <c r="E157" s="202" t="s">
        <v>485</v>
      </c>
      <c r="F157" s="204" t="s">
        <v>497</v>
      </c>
      <c r="G157" s="420"/>
      <c r="H157" s="430"/>
      <c r="I157" s="428"/>
      <c r="J157" s="383"/>
      <c r="K157" s="383"/>
      <c r="L157" s="383"/>
      <c r="M157" s="428"/>
      <c r="N157" s="383"/>
      <c r="O157" s="383"/>
      <c r="P157" s="383"/>
      <c r="Q157" s="383"/>
      <c r="R157" s="383"/>
      <c r="S157" s="383"/>
      <c r="T157" s="373"/>
      <c r="U157" s="373"/>
      <c r="V157" s="373"/>
      <c r="W157" s="373"/>
      <c r="X157" s="393"/>
      <c r="Y157" s="393"/>
      <c r="Z157" s="373"/>
      <c r="AA157" s="390"/>
    </row>
    <row r="158" spans="1:27">
      <c r="A158" s="432"/>
      <c r="B158" s="403"/>
      <c r="C158" s="419"/>
      <c r="D158" s="11" t="s">
        <v>329</v>
      </c>
      <c r="E158" s="202" t="s">
        <v>486</v>
      </c>
      <c r="F158" s="316"/>
      <c r="G158" s="420"/>
      <c r="H158" s="430"/>
      <c r="I158" s="428"/>
      <c r="J158" s="383"/>
      <c r="K158" s="383"/>
      <c r="L158" s="383"/>
      <c r="M158" s="428"/>
      <c r="N158" s="383"/>
      <c r="O158" s="383"/>
      <c r="P158" s="383"/>
      <c r="Q158" s="383"/>
      <c r="R158" s="383"/>
      <c r="S158" s="383"/>
      <c r="T158" s="373"/>
      <c r="U158" s="373"/>
      <c r="V158" s="373"/>
      <c r="W158" s="373"/>
      <c r="X158" s="393"/>
      <c r="Y158" s="393"/>
      <c r="Z158" s="373"/>
      <c r="AA158" s="390"/>
    </row>
    <row r="159" spans="1:27">
      <c r="A159" s="432"/>
      <c r="B159" s="403"/>
      <c r="C159" s="419"/>
      <c r="D159" s="11" t="s">
        <v>329</v>
      </c>
      <c r="E159" s="202" t="s">
        <v>487</v>
      </c>
      <c r="F159" s="316"/>
      <c r="G159" s="420"/>
      <c r="H159" s="430"/>
      <c r="I159" s="428"/>
      <c r="J159" s="383"/>
      <c r="K159" s="383"/>
      <c r="L159" s="383"/>
      <c r="M159" s="428"/>
      <c r="N159" s="383"/>
      <c r="O159" s="383"/>
      <c r="P159" s="383"/>
      <c r="Q159" s="383"/>
      <c r="R159" s="383"/>
      <c r="S159" s="383"/>
      <c r="T159" s="373"/>
      <c r="U159" s="373"/>
      <c r="V159" s="373"/>
      <c r="W159" s="373"/>
      <c r="X159" s="393"/>
      <c r="Y159" s="393"/>
      <c r="Z159" s="373"/>
      <c r="AA159" s="390"/>
    </row>
    <row r="160" spans="1:27" ht="37.5">
      <c r="A160" s="432"/>
      <c r="B160" s="403"/>
      <c r="C160" s="419"/>
      <c r="D160" s="11" t="s">
        <v>329</v>
      </c>
      <c r="E160" s="202" t="s">
        <v>488</v>
      </c>
      <c r="F160" s="204" t="s">
        <v>493</v>
      </c>
      <c r="G160" s="420"/>
      <c r="H160" s="430"/>
      <c r="I160" s="428"/>
      <c r="J160" s="383"/>
      <c r="K160" s="383"/>
      <c r="L160" s="383"/>
      <c r="M160" s="428"/>
      <c r="N160" s="383"/>
      <c r="O160" s="383"/>
      <c r="P160" s="383"/>
      <c r="Q160" s="383"/>
      <c r="R160" s="383"/>
      <c r="S160" s="383"/>
      <c r="T160" s="373"/>
      <c r="U160" s="373"/>
      <c r="V160" s="373"/>
      <c r="W160" s="373"/>
      <c r="X160" s="393"/>
      <c r="Y160" s="393"/>
      <c r="Z160" s="373"/>
      <c r="AA160" s="390"/>
    </row>
    <row r="161" spans="1:27" ht="37.5">
      <c r="A161" s="432"/>
      <c r="B161" s="403"/>
      <c r="C161" s="419"/>
      <c r="D161" s="11" t="s">
        <v>329</v>
      </c>
      <c r="E161" s="202" t="s">
        <v>489</v>
      </c>
      <c r="F161" s="204" t="s">
        <v>495</v>
      </c>
      <c r="G161" s="420"/>
      <c r="H161" s="430"/>
      <c r="I161" s="428"/>
      <c r="J161" s="383"/>
      <c r="K161" s="383"/>
      <c r="L161" s="383"/>
      <c r="M161" s="428"/>
      <c r="N161" s="383"/>
      <c r="O161" s="383"/>
      <c r="P161" s="383"/>
      <c r="Q161" s="383"/>
      <c r="R161" s="383"/>
      <c r="S161" s="383"/>
      <c r="T161" s="373"/>
      <c r="U161" s="373"/>
      <c r="V161" s="373"/>
      <c r="W161" s="373"/>
      <c r="X161" s="393"/>
      <c r="Y161" s="393"/>
      <c r="Z161" s="373"/>
      <c r="AA161" s="390"/>
    </row>
    <row r="162" spans="1:27">
      <c r="A162" s="432"/>
      <c r="B162" s="403"/>
      <c r="C162" s="419"/>
      <c r="D162" s="11" t="s">
        <v>329</v>
      </c>
      <c r="E162" s="202" t="s">
        <v>490</v>
      </c>
      <c r="F162" s="316"/>
      <c r="G162" s="420"/>
      <c r="H162" s="430"/>
      <c r="I162" s="428"/>
      <c r="J162" s="383"/>
      <c r="K162" s="383"/>
      <c r="L162" s="383"/>
      <c r="M162" s="428"/>
      <c r="N162" s="383"/>
      <c r="O162" s="383"/>
      <c r="P162" s="383"/>
      <c r="Q162" s="383"/>
      <c r="R162" s="383"/>
      <c r="S162" s="383"/>
      <c r="T162" s="373"/>
      <c r="U162" s="373"/>
      <c r="V162" s="373"/>
      <c r="W162" s="373"/>
      <c r="X162" s="393"/>
      <c r="Y162" s="393"/>
      <c r="Z162" s="373"/>
      <c r="AA162" s="390"/>
    </row>
    <row r="163" spans="1:27" ht="37.5">
      <c r="A163" s="432"/>
      <c r="B163" s="403"/>
      <c r="C163" s="419"/>
      <c r="D163" s="11" t="s">
        <v>329</v>
      </c>
      <c r="E163" s="202" t="s">
        <v>491</v>
      </c>
      <c r="F163" s="316"/>
      <c r="G163" s="420"/>
      <c r="H163" s="430"/>
      <c r="I163" s="428"/>
      <c r="J163" s="383"/>
      <c r="K163" s="383"/>
      <c r="L163" s="383"/>
      <c r="M163" s="428"/>
      <c r="N163" s="383"/>
      <c r="O163" s="383"/>
      <c r="P163" s="383"/>
      <c r="Q163" s="383"/>
      <c r="R163" s="383"/>
      <c r="S163" s="383"/>
      <c r="T163" s="373"/>
      <c r="U163" s="373"/>
      <c r="V163" s="373"/>
      <c r="W163" s="373"/>
      <c r="X163" s="393"/>
      <c r="Y163" s="393"/>
      <c r="Z163" s="373"/>
      <c r="AA163" s="390"/>
    </row>
    <row r="164" spans="1:27" ht="37.5">
      <c r="A164" s="432"/>
      <c r="B164" s="403"/>
      <c r="C164" s="419"/>
      <c r="D164" s="11" t="s">
        <v>329</v>
      </c>
      <c r="E164" s="202" t="s">
        <v>492</v>
      </c>
      <c r="F164" s="316"/>
      <c r="G164" s="420"/>
      <c r="H164" s="430"/>
      <c r="I164" s="428"/>
      <c r="J164" s="383"/>
      <c r="K164" s="383"/>
      <c r="L164" s="383"/>
      <c r="M164" s="428"/>
      <c r="N164" s="383"/>
      <c r="O164" s="383"/>
      <c r="P164" s="383"/>
      <c r="Q164" s="383"/>
      <c r="R164" s="383"/>
      <c r="S164" s="383"/>
      <c r="T164" s="373"/>
      <c r="U164" s="373"/>
      <c r="V164" s="373"/>
      <c r="W164" s="373"/>
      <c r="X164" s="393"/>
      <c r="Y164" s="393"/>
      <c r="Z164" s="373"/>
      <c r="AA164" s="390"/>
    </row>
    <row r="165" spans="1:27">
      <c r="A165" s="432"/>
      <c r="B165" s="403"/>
      <c r="C165" s="419"/>
      <c r="D165" s="11" t="s">
        <v>329</v>
      </c>
      <c r="E165" s="202" t="s">
        <v>494</v>
      </c>
      <c r="F165" s="10"/>
      <c r="G165" s="420"/>
      <c r="H165" s="430"/>
      <c r="I165" s="428"/>
      <c r="J165" s="383"/>
      <c r="K165" s="383"/>
      <c r="L165" s="383"/>
      <c r="M165" s="428"/>
      <c r="N165" s="383"/>
      <c r="O165" s="383"/>
      <c r="P165" s="383"/>
      <c r="Q165" s="383"/>
      <c r="R165" s="383"/>
      <c r="S165" s="383"/>
      <c r="T165" s="373"/>
      <c r="U165" s="373"/>
      <c r="V165" s="373"/>
      <c r="W165" s="373"/>
      <c r="X165" s="393"/>
      <c r="Y165" s="393"/>
      <c r="Z165" s="373"/>
      <c r="AA165" s="390"/>
    </row>
    <row r="166" spans="1:27" ht="56.25">
      <c r="A166" s="432"/>
      <c r="B166" s="403"/>
      <c r="C166" s="419"/>
      <c r="D166" s="11" t="s">
        <v>329</v>
      </c>
      <c r="E166" s="202"/>
      <c r="F166" s="204" t="s">
        <v>496</v>
      </c>
      <c r="G166" s="420"/>
      <c r="H166" s="430"/>
      <c r="I166" s="428"/>
      <c r="J166" s="383"/>
      <c r="K166" s="383"/>
      <c r="L166" s="383"/>
      <c r="M166" s="428"/>
      <c r="N166" s="383"/>
      <c r="O166" s="383"/>
      <c r="P166" s="383"/>
      <c r="Q166" s="383"/>
      <c r="R166" s="383"/>
      <c r="S166" s="383"/>
      <c r="T166" s="373"/>
      <c r="U166" s="373"/>
      <c r="V166" s="373"/>
      <c r="W166" s="373"/>
      <c r="X166" s="393"/>
      <c r="Y166" s="393"/>
      <c r="Z166" s="373"/>
      <c r="AA166" s="390"/>
    </row>
    <row r="167" spans="1:27" ht="37.5">
      <c r="A167" s="432"/>
      <c r="B167" s="403"/>
      <c r="C167" s="419"/>
      <c r="D167" s="11" t="s">
        <v>329</v>
      </c>
      <c r="E167" s="202"/>
      <c r="F167" s="208" t="s">
        <v>498</v>
      </c>
      <c r="G167" s="420"/>
      <c r="H167" s="430"/>
      <c r="I167" s="428"/>
      <c r="J167" s="383"/>
      <c r="K167" s="383"/>
      <c r="L167" s="383"/>
      <c r="M167" s="428"/>
      <c r="N167" s="383"/>
      <c r="O167" s="383"/>
      <c r="P167" s="383"/>
      <c r="Q167" s="383"/>
      <c r="R167" s="383"/>
      <c r="S167" s="383"/>
      <c r="T167" s="373"/>
      <c r="U167" s="373"/>
      <c r="V167" s="373"/>
      <c r="W167" s="373"/>
      <c r="X167" s="393"/>
      <c r="Y167" s="393"/>
      <c r="Z167" s="373"/>
      <c r="AA167" s="390"/>
    </row>
    <row r="168" spans="1:27" ht="37.5">
      <c r="A168" s="432"/>
      <c r="B168" s="403"/>
      <c r="C168" s="419"/>
      <c r="D168" s="11" t="s">
        <v>329</v>
      </c>
      <c r="E168" s="202"/>
      <c r="F168" s="208" t="s">
        <v>499</v>
      </c>
      <c r="G168" s="420"/>
      <c r="H168" s="430"/>
      <c r="I168" s="428"/>
      <c r="J168" s="383"/>
      <c r="K168" s="383"/>
      <c r="L168" s="383"/>
      <c r="M168" s="428"/>
      <c r="N168" s="383"/>
      <c r="O168" s="383"/>
      <c r="P168" s="383"/>
      <c r="Q168" s="383"/>
      <c r="R168" s="383"/>
      <c r="S168" s="383"/>
      <c r="T168" s="373"/>
      <c r="U168" s="373"/>
      <c r="V168" s="373"/>
      <c r="W168" s="373"/>
      <c r="X168" s="393"/>
      <c r="Y168" s="393"/>
      <c r="Z168" s="373"/>
      <c r="AA168" s="390"/>
    </row>
    <row r="169" spans="1:27" ht="37.5">
      <c r="A169" s="432"/>
      <c r="B169" s="403"/>
      <c r="C169" s="419"/>
      <c r="D169" s="11" t="s">
        <v>329</v>
      </c>
      <c r="E169" s="202"/>
      <c r="F169" s="208" t="s">
        <v>548</v>
      </c>
      <c r="G169" s="420"/>
      <c r="H169" s="430"/>
      <c r="I169" s="428"/>
      <c r="J169" s="383"/>
      <c r="K169" s="383"/>
      <c r="L169" s="383"/>
      <c r="M169" s="428"/>
      <c r="N169" s="383"/>
      <c r="O169" s="383"/>
      <c r="P169" s="383"/>
      <c r="Q169" s="383"/>
      <c r="R169" s="383"/>
      <c r="S169" s="383"/>
      <c r="T169" s="373"/>
      <c r="U169" s="373"/>
      <c r="V169" s="373"/>
      <c r="W169" s="373"/>
      <c r="X169" s="393"/>
      <c r="Y169" s="393"/>
      <c r="Z169" s="373"/>
      <c r="AA169" s="390"/>
    </row>
    <row r="170" spans="1:27">
      <c r="A170" s="432"/>
      <c r="B170" s="403"/>
      <c r="C170" s="419"/>
      <c r="D170" s="11" t="s">
        <v>329</v>
      </c>
      <c r="E170" s="202"/>
      <c r="F170" s="208" t="s">
        <v>547</v>
      </c>
      <c r="G170" s="420"/>
      <c r="H170" s="430"/>
      <c r="I170" s="428"/>
      <c r="J170" s="383"/>
      <c r="K170" s="383"/>
      <c r="L170" s="383"/>
      <c r="M170" s="428"/>
      <c r="N170" s="383"/>
      <c r="O170" s="383"/>
      <c r="P170" s="383"/>
      <c r="Q170" s="383"/>
      <c r="R170" s="383"/>
      <c r="S170" s="383"/>
      <c r="T170" s="373"/>
      <c r="U170" s="373"/>
      <c r="V170" s="373"/>
      <c r="W170" s="373"/>
      <c r="X170" s="393"/>
      <c r="Y170" s="393"/>
      <c r="Z170" s="373"/>
      <c r="AA170" s="390"/>
    </row>
    <row r="171" spans="1:27" ht="56.25">
      <c r="A171" s="432"/>
      <c r="B171" s="403"/>
      <c r="C171" s="419"/>
      <c r="D171" s="11" t="s">
        <v>329</v>
      </c>
      <c r="E171" s="202"/>
      <c r="F171" s="208" t="s">
        <v>500</v>
      </c>
      <c r="G171" s="420"/>
      <c r="H171" s="430"/>
      <c r="I171" s="428"/>
      <c r="J171" s="383"/>
      <c r="K171" s="383"/>
      <c r="L171" s="383"/>
      <c r="M171" s="428"/>
      <c r="N171" s="383"/>
      <c r="O171" s="383"/>
      <c r="P171" s="383"/>
      <c r="Q171" s="383"/>
      <c r="R171" s="383"/>
      <c r="S171" s="383"/>
      <c r="T171" s="373"/>
      <c r="U171" s="373"/>
      <c r="V171" s="373"/>
      <c r="W171" s="373"/>
      <c r="X171" s="393"/>
      <c r="Y171" s="393"/>
      <c r="Z171" s="373"/>
      <c r="AA171" s="390"/>
    </row>
    <row r="172" spans="1:27" ht="37.5">
      <c r="A172" s="432"/>
      <c r="B172" s="403"/>
      <c r="C172" s="419"/>
      <c r="D172" s="11" t="s">
        <v>329</v>
      </c>
      <c r="E172" s="202"/>
      <c r="F172" s="208" t="s">
        <v>502</v>
      </c>
      <c r="G172" s="420"/>
      <c r="H172" s="430"/>
      <c r="I172" s="428"/>
      <c r="J172" s="383"/>
      <c r="K172" s="383"/>
      <c r="L172" s="383"/>
      <c r="M172" s="428"/>
      <c r="N172" s="383"/>
      <c r="O172" s="383"/>
      <c r="P172" s="383"/>
      <c r="Q172" s="383"/>
      <c r="R172" s="383"/>
      <c r="S172" s="383"/>
      <c r="T172" s="373"/>
      <c r="U172" s="373"/>
      <c r="V172" s="373"/>
      <c r="W172" s="373"/>
      <c r="X172" s="393"/>
      <c r="Y172" s="393"/>
      <c r="Z172" s="373"/>
      <c r="AA172" s="390"/>
    </row>
    <row r="173" spans="1:27" ht="37.5">
      <c r="A173" s="432"/>
      <c r="B173" s="403"/>
      <c r="C173" s="419"/>
      <c r="D173" s="11" t="s">
        <v>329</v>
      </c>
      <c r="E173" s="202"/>
      <c r="F173" s="208" t="s">
        <v>501</v>
      </c>
      <c r="G173" s="420"/>
      <c r="H173" s="430"/>
      <c r="I173" s="428"/>
      <c r="J173" s="383"/>
      <c r="K173" s="383"/>
      <c r="L173" s="383"/>
      <c r="M173" s="428"/>
      <c r="N173" s="383"/>
      <c r="O173" s="383"/>
      <c r="P173" s="383"/>
      <c r="Q173" s="383"/>
      <c r="R173" s="383"/>
      <c r="S173" s="383"/>
      <c r="T173" s="373"/>
      <c r="U173" s="373"/>
      <c r="V173" s="373"/>
      <c r="W173" s="373"/>
      <c r="X173" s="393"/>
      <c r="Y173" s="393"/>
      <c r="Z173" s="373"/>
      <c r="AA173" s="390"/>
    </row>
    <row r="174" spans="1:27" ht="56.25">
      <c r="A174" s="432"/>
      <c r="B174" s="403"/>
      <c r="C174" s="419"/>
      <c r="D174" s="11" t="s">
        <v>329</v>
      </c>
      <c r="E174" s="202"/>
      <c r="F174" s="208" t="s">
        <v>518</v>
      </c>
      <c r="G174" s="420"/>
      <c r="H174" s="430"/>
      <c r="I174" s="428"/>
      <c r="J174" s="383"/>
      <c r="K174" s="383"/>
      <c r="L174" s="383"/>
      <c r="M174" s="428"/>
      <c r="N174" s="383"/>
      <c r="O174" s="383"/>
      <c r="P174" s="383"/>
      <c r="Q174" s="383"/>
      <c r="R174" s="383"/>
      <c r="S174" s="383"/>
      <c r="T174" s="373"/>
      <c r="U174" s="373"/>
      <c r="V174" s="373"/>
      <c r="W174" s="373"/>
      <c r="X174" s="393"/>
      <c r="Y174" s="393"/>
      <c r="Z174" s="373"/>
      <c r="AA174" s="390"/>
    </row>
    <row r="175" spans="1:27" ht="56.25">
      <c r="A175" s="432"/>
      <c r="B175" s="403"/>
      <c r="C175" s="419"/>
      <c r="D175" s="11" t="s">
        <v>329</v>
      </c>
      <c r="E175" s="202"/>
      <c r="F175" s="208" t="s">
        <v>529</v>
      </c>
      <c r="G175" s="420"/>
      <c r="H175" s="430"/>
      <c r="I175" s="428"/>
      <c r="J175" s="383"/>
      <c r="K175" s="383"/>
      <c r="L175" s="383"/>
      <c r="M175" s="428"/>
      <c r="N175" s="383"/>
      <c r="O175" s="383"/>
      <c r="P175" s="383"/>
      <c r="Q175" s="383"/>
      <c r="R175" s="383"/>
      <c r="S175" s="383"/>
      <c r="T175" s="373"/>
      <c r="U175" s="373"/>
      <c r="V175" s="373"/>
      <c r="W175" s="373"/>
      <c r="X175" s="393"/>
      <c r="Y175" s="393"/>
      <c r="Z175" s="373"/>
      <c r="AA175" s="390"/>
    </row>
    <row r="176" spans="1:27" ht="37.5">
      <c r="A176" s="432"/>
      <c r="B176" s="403"/>
      <c r="C176" s="419"/>
      <c r="D176" s="11" t="s">
        <v>329</v>
      </c>
      <c r="E176" s="202"/>
      <c r="F176" s="208" t="s">
        <v>530</v>
      </c>
      <c r="G176" s="420"/>
      <c r="H176" s="430"/>
      <c r="I176" s="428"/>
      <c r="J176" s="383"/>
      <c r="K176" s="383"/>
      <c r="L176" s="383"/>
      <c r="M176" s="428"/>
      <c r="N176" s="383"/>
      <c r="O176" s="383"/>
      <c r="P176" s="383"/>
      <c r="Q176" s="383"/>
      <c r="R176" s="383"/>
      <c r="S176" s="383"/>
      <c r="T176" s="373"/>
      <c r="U176" s="373"/>
      <c r="V176" s="373"/>
      <c r="W176" s="373"/>
      <c r="X176" s="393"/>
      <c r="Y176" s="393"/>
      <c r="Z176" s="373"/>
      <c r="AA176" s="390"/>
    </row>
    <row r="177" spans="1:27" ht="37.5">
      <c r="A177" s="432"/>
      <c r="B177" s="403"/>
      <c r="C177" s="419"/>
      <c r="D177" s="11" t="s">
        <v>329</v>
      </c>
      <c r="E177" s="202"/>
      <c r="F177" s="208" t="s">
        <v>531</v>
      </c>
      <c r="G177" s="420"/>
      <c r="H177" s="430"/>
      <c r="I177" s="428"/>
      <c r="J177" s="383"/>
      <c r="K177" s="383"/>
      <c r="L177" s="383"/>
      <c r="M177" s="428"/>
      <c r="N177" s="383"/>
      <c r="O177" s="383"/>
      <c r="P177" s="383"/>
      <c r="Q177" s="383"/>
      <c r="R177" s="383"/>
      <c r="S177" s="383"/>
      <c r="T177" s="373"/>
      <c r="U177" s="373"/>
      <c r="V177" s="373"/>
      <c r="W177" s="373"/>
      <c r="X177" s="393"/>
      <c r="Y177" s="393"/>
      <c r="Z177" s="373"/>
      <c r="AA177" s="390"/>
    </row>
    <row r="178" spans="1:27" ht="56.25">
      <c r="A178" s="432"/>
      <c r="B178" s="403"/>
      <c r="C178" s="419"/>
      <c r="D178" s="11" t="s">
        <v>329</v>
      </c>
      <c r="E178" s="202"/>
      <c r="F178" s="208" t="s">
        <v>503</v>
      </c>
      <c r="G178" s="420"/>
      <c r="H178" s="430"/>
      <c r="I178" s="428"/>
      <c r="J178" s="383"/>
      <c r="K178" s="383"/>
      <c r="L178" s="383"/>
      <c r="M178" s="428"/>
      <c r="N178" s="383"/>
      <c r="O178" s="383"/>
      <c r="P178" s="383"/>
      <c r="Q178" s="383"/>
      <c r="R178" s="383"/>
      <c r="S178" s="383"/>
      <c r="T178" s="373"/>
      <c r="U178" s="373"/>
      <c r="V178" s="373"/>
      <c r="W178" s="373"/>
      <c r="X178" s="393"/>
      <c r="Y178" s="393"/>
      <c r="Z178" s="373"/>
      <c r="AA178" s="390"/>
    </row>
    <row r="179" spans="1:27" ht="37.5">
      <c r="A179" s="432"/>
      <c r="B179" s="403"/>
      <c r="C179" s="419"/>
      <c r="D179" s="11" t="s">
        <v>329</v>
      </c>
      <c r="E179" s="202"/>
      <c r="F179" s="208" t="s">
        <v>504</v>
      </c>
      <c r="G179" s="420"/>
      <c r="H179" s="430"/>
      <c r="I179" s="428"/>
      <c r="J179" s="383"/>
      <c r="K179" s="383"/>
      <c r="L179" s="383"/>
      <c r="M179" s="428"/>
      <c r="N179" s="383"/>
      <c r="O179" s="383"/>
      <c r="P179" s="383"/>
      <c r="Q179" s="383"/>
      <c r="R179" s="383"/>
      <c r="S179" s="383"/>
      <c r="T179" s="373"/>
      <c r="U179" s="373"/>
      <c r="V179" s="373"/>
      <c r="W179" s="373"/>
      <c r="X179" s="393"/>
      <c r="Y179" s="393"/>
      <c r="Z179" s="373"/>
      <c r="AA179" s="390"/>
    </row>
    <row r="180" spans="1:27">
      <c r="A180" s="432"/>
      <c r="B180" s="403"/>
      <c r="C180" s="419"/>
      <c r="D180" s="11" t="s">
        <v>329</v>
      </c>
      <c r="E180" s="202"/>
      <c r="F180" s="208" t="s">
        <v>505</v>
      </c>
      <c r="G180" s="420"/>
      <c r="H180" s="430"/>
      <c r="I180" s="428"/>
      <c r="J180" s="383"/>
      <c r="K180" s="383"/>
      <c r="L180" s="383"/>
      <c r="M180" s="428"/>
      <c r="N180" s="383"/>
      <c r="O180" s="383"/>
      <c r="P180" s="383"/>
      <c r="Q180" s="383"/>
      <c r="R180" s="383"/>
      <c r="S180" s="383"/>
      <c r="T180" s="373"/>
      <c r="U180" s="373"/>
      <c r="V180" s="373"/>
      <c r="W180" s="373"/>
      <c r="X180" s="393"/>
      <c r="Y180" s="393"/>
      <c r="Z180" s="373"/>
      <c r="AA180" s="390"/>
    </row>
    <row r="181" spans="1:27">
      <c r="A181" s="432"/>
      <c r="B181" s="403"/>
      <c r="C181" s="419"/>
      <c r="D181" s="11" t="s">
        <v>329</v>
      </c>
      <c r="E181" s="202"/>
      <c r="F181" s="208" t="s">
        <v>506</v>
      </c>
      <c r="G181" s="420"/>
      <c r="H181" s="430"/>
      <c r="I181" s="428"/>
      <c r="J181" s="383"/>
      <c r="K181" s="383"/>
      <c r="L181" s="383"/>
      <c r="M181" s="428"/>
      <c r="N181" s="383"/>
      <c r="O181" s="383"/>
      <c r="P181" s="383"/>
      <c r="Q181" s="383"/>
      <c r="R181" s="383"/>
      <c r="S181" s="383"/>
      <c r="T181" s="373"/>
      <c r="U181" s="373"/>
      <c r="V181" s="373"/>
      <c r="W181" s="373"/>
      <c r="X181" s="393"/>
      <c r="Y181" s="393"/>
      <c r="Z181" s="373"/>
      <c r="AA181" s="390"/>
    </row>
    <row r="182" spans="1:27" ht="56.25">
      <c r="A182" s="432"/>
      <c r="B182" s="403"/>
      <c r="C182" s="419"/>
      <c r="D182" s="11" t="s">
        <v>329</v>
      </c>
      <c r="E182" s="202"/>
      <c r="F182" s="208" t="s">
        <v>507</v>
      </c>
      <c r="G182" s="420"/>
      <c r="H182" s="430"/>
      <c r="I182" s="428"/>
      <c r="J182" s="383"/>
      <c r="K182" s="383"/>
      <c r="L182" s="383"/>
      <c r="M182" s="428"/>
      <c r="N182" s="383"/>
      <c r="O182" s="383"/>
      <c r="P182" s="383"/>
      <c r="Q182" s="383"/>
      <c r="R182" s="383"/>
      <c r="S182" s="383"/>
      <c r="T182" s="373"/>
      <c r="U182" s="373"/>
      <c r="V182" s="373"/>
      <c r="W182" s="373"/>
      <c r="X182" s="393"/>
      <c r="Y182" s="393"/>
      <c r="Z182" s="373"/>
      <c r="AA182" s="390"/>
    </row>
    <row r="183" spans="1:27" ht="37.5">
      <c r="A183" s="432"/>
      <c r="B183" s="403"/>
      <c r="C183" s="419"/>
      <c r="D183" s="11" t="s">
        <v>329</v>
      </c>
      <c r="E183" s="202"/>
      <c r="F183" s="208" t="s">
        <v>509</v>
      </c>
      <c r="G183" s="420"/>
      <c r="H183" s="430"/>
      <c r="I183" s="428"/>
      <c r="J183" s="383"/>
      <c r="K183" s="383"/>
      <c r="L183" s="383"/>
      <c r="M183" s="428"/>
      <c r="N183" s="383"/>
      <c r="O183" s="383"/>
      <c r="P183" s="383"/>
      <c r="Q183" s="383"/>
      <c r="R183" s="383"/>
      <c r="S183" s="383"/>
      <c r="T183" s="373"/>
      <c r="U183" s="373"/>
      <c r="V183" s="373"/>
      <c r="W183" s="373"/>
      <c r="X183" s="393"/>
      <c r="Y183" s="393"/>
      <c r="Z183" s="373"/>
      <c r="AA183" s="390"/>
    </row>
    <row r="184" spans="1:27" ht="56.25">
      <c r="A184" s="432"/>
      <c r="B184" s="403"/>
      <c r="C184" s="419"/>
      <c r="D184" s="11" t="s">
        <v>329</v>
      </c>
      <c r="E184" s="202"/>
      <c r="F184" s="208" t="s">
        <v>510</v>
      </c>
      <c r="G184" s="420"/>
      <c r="H184" s="430"/>
      <c r="I184" s="428"/>
      <c r="J184" s="383"/>
      <c r="K184" s="383"/>
      <c r="L184" s="383"/>
      <c r="M184" s="428"/>
      <c r="N184" s="383"/>
      <c r="O184" s="383"/>
      <c r="P184" s="383"/>
      <c r="Q184" s="383"/>
      <c r="R184" s="383"/>
      <c r="S184" s="383"/>
      <c r="T184" s="373"/>
      <c r="U184" s="373"/>
      <c r="V184" s="373"/>
      <c r="W184" s="373"/>
      <c r="X184" s="393"/>
      <c r="Y184" s="393"/>
      <c r="Z184" s="373"/>
      <c r="AA184" s="390"/>
    </row>
    <row r="185" spans="1:27" ht="56.25">
      <c r="A185" s="432"/>
      <c r="B185" s="403"/>
      <c r="C185" s="419"/>
      <c r="D185" s="11" t="s">
        <v>329</v>
      </c>
      <c r="E185" s="202"/>
      <c r="F185" s="208" t="s">
        <v>508</v>
      </c>
      <c r="G185" s="420"/>
      <c r="H185" s="430"/>
      <c r="I185" s="428"/>
      <c r="J185" s="383"/>
      <c r="K185" s="383"/>
      <c r="L185" s="383"/>
      <c r="M185" s="428"/>
      <c r="N185" s="383"/>
      <c r="O185" s="383"/>
      <c r="P185" s="383"/>
      <c r="Q185" s="383"/>
      <c r="R185" s="383"/>
      <c r="S185" s="383"/>
      <c r="T185" s="373"/>
      <c r="U185" s="373"/>
      <c r="V185" s="373"/>
      <c r="W185" s="373"/>
      <c r="X185" s="393"/>
      <c r="Y185" s="393"/>
      <c r="Z185" s="373"/>
      <c r="AA185" s="390"/>
    </row>
    <row r="186" spans="1:27" ht="56.25">
      <c r="A186" s="432"/>
      <c r="B186" s="403"/>
      <c r="C186" s="419"/>
      <c r="D186" s="11" t="s">
        <v>329</v>
      </c>
      <c r="E186" s="202"/>
      <c r="F186" s="204" t="s">
        <v>511</v>
      </c>
      <c r="G186" s="420"/>
      <c r="H186" s="430"/>
      <c r="I186" s="428"/>
      <c r="J186" s="383"/>
      <c r="K186" s="383"/>
      <c r="L186" s="383"/>
      <c r="M186" s="428"/>
      <c r="N186" s="383"/>
      <c r="O186" s="383"/>
      <c r="P186" s="383"/>
      <c r="Q186" s="383"/>
      <c r="R186" s="383"/>
      <c r="S186" s="383"/>
      <c r="T186" s="373"/>
      <c r="U186" s="373"/>
      <c r="V186" s="373"/>
      <c r="W186" s="373"/>
      <c r="X186" s="393"/>
      <c r="Y186" s="393"/>
      <c r="Z186" s="373"/>
      <c r="AA186" s="390"/>
    </row>
    <row r="187" spans="1:27" ht="37.5">
      <c r="A187" s="432"/>
      <c r="B187" s="403"/>
      <c r="C187" s="419"/>
      <c r="D187" s="11" t="s">
        <v>329</v>
      </c>
      <c r="E187" s="202"/>
      <c r="F187" s="204" t="s">
        <v>520</v>
      </c>
      <c r="G187" s="420"/>
      <c r="H187" s="430"/>
      <c r="I187" s="428"/>
      <c r="J187" s="383"/>
      <c r="K187" s="383"/>
      <c r="L187" s="383"/>
      <c r="M187" s="428"/>
      <c r="N187" s="383"/>
      <c r="O187" s="383"/>
      <c r="P187" s="383"/>
      <c r="Q187" s="383"/>
      <c r="R187" s="383"/>
      <c r="S187" s="383"/>
      <c r="T187" s="373"/>
      <c r="U187" s="373"/>
      <c r="V187" s="373"/>
      <c r="W187" s="373"/>
      <c r="X187" s="393"/>
      <c r="Y187" s="393"/>
      <c r="Z187" s="373"/>
      <c r="AA187" s="390"/>
    </row>
    <row r="188" spans="1:27">
      <c r="A188" s="432"/>
      <c r="B188" s="403"/>
      <c r="C188" s="419"/>
      <c r="D188" s="11" t="s">
        <v>329</v>
      </c>
      <c r="E188" s="202"/>
      <c r="F188" s="204" t="s">
        <v>512</v>
      </c>
      <c r="G188" s="420"/>
      <c r="H188" s="430"/>
      <c r="I188" s="428"/>
      <c r="J188" s="383"/>
      <c r="K188" s="383"/>
      <c r="L188" s="383"/>
      <c r="M188" s="428"/>
      <c r="N188" s="383"/>
      <c r="O188" s="383"/>
      <c r="P188" s="383"/>
      <c r="Q188" s="383"/>
      <c r="R188" s="383"/>
      <c r="S188" s="383"/>
      <c r="T188" s="373"/>
      <c r="U188" s="373"/>
      <c r="V188" s="373"/>
      <c r="W188" s="373"/>
      <c r="X188" s="393"/>
      <c r="Y188" s="393"/>
      <c r="Z188" s="373"/>
      <c r="AA188" s="390"/>
    </row>
    <row r="189" spans="1:27" ht="37.5">
      <c r="A189" s="432"/>
      <c r="B189" s="403"/>
      <c r="C189" s="419"/>
      <c r="D189" s="11" t="s">
        <v>329</v>
      </c>
      <c r="E189" s="202"/>
      <c r="F189" s="204" t="s">
        <v>513</v>
      </c>
      <c r="G189" s="420"/>
      <c r="H189" s="430"/>
      <c r="I189" s="428"/>
      <c r="J189" s="383"/>
      <c r="K189" s="383"/>
      <c r="L189" s="383"/>
      <c r="M189" s="428"/>
      <c r="N189" s="383"/>
      <c r="O189" s="383"/>
      <c r="P189" s="383"/>
      <c r="Q189" s="383"/>
      <c r="R189" s="383"/>
      <c r="S189" s="383"/>
      <c r="T189" s="373"/>
      <c r="U189" s="373"/>
      <c r="V189" s="373"/>
      <c r="W189" s="373"/>
      <c r="X189" s="393"/>
      <c r="Y189" s="393"/>
      <c r="Z189" s="373"/>
      <c r="AA189" s="390"/>
    </row>
    <row r="190" spans="1:27">
      <c r="A190" s="432"/>
      <c r="B190" s="403"/>
      <c r="C190" s="419"/>
      <c r="D190" s="11" t="s">
        <v>329</v>
      </c>
      <c r="E190" s="202"/>
      <c r="F190" s="204" t="s">
        <v>514</v>
      </c>
      <c r="G190" s="420"/>
      <c r="H190" s="430"/>
      <c r="I190" s="428"/>
      <c r="J190" s="383"/>
      <c r="K190" s="383"/>
      <c r="L190" s="383"/>
      <c r="M190" s="428"/>
      <c r="N190" s="383"/>
      <c r="O190" s="383"/>
      <c r="P190" s="383"/>
      <c r="Q190" s="383"/>
      <c r="R190" s="383"/>
      <c r="S190" s="383"/>
      <c r="T190" s="373"/>
      <c r="U190" s="373"/>
      <c r="V190" s="373"/>
      <c r="W190" s="373"/>
      <c r="X190" s="393"/>
      <c r="Y190" s="393"/>
      <c r="Z190" s="373"/>
      <c r="AA190" s="390"/>
    </row>
    <row r="191" spans="1:27" ht="56.25">
      <c r="A191" s="432"/>
      <c r="B191" s="403"/>
      <c r="C191" s="419"/>
      <c r="D191" s="11" t="s">
        <v>329</v>
      </c>
      <c r="E191" s="202"/>
      <c r="F191" s="204" t="s">
        <v>515</v>
      </c>
      <c r="G191" s="420"/>
      <c r="H191" s="430"/>
      <c r="I191" s="428"/>
      <c r="J191" s="383"/>
      <c r="K191" s="383"/>
      <c r="L191" s="383"/>
      <c r="M191" s="428"/>
      <c r="N191" s="383"/>
      <c r="O191" s="383"/>
      <c r="P191" s="383"/>
      <c r="Q191" s="383"/>
      <c r="R191" s="383"/>
      <c r="S191" s="383"/>
      <c r="T191" s="373"/>
      <c r="U191" s="373"/>
      <c r="V191" s="373"/>
      <c r="W191" s="373"/>
      <c r="X191" s="393"/>
      <c r="Y191" s="393"/>
      <c r="Z191" s="373"/>
      <c r="AA191" s="390"/>
    </row>
    <row r="192" spans="1:27" ht="56.25">
      <c r="A192" s="432"/>
      <c r="B192" s="403"/>
      <c r="C192" s="419"/>
      <c r="D192" s="11" t="s">
        <v>329</v>
      </c>
      <c r="E192" s="202"/>
      <c r="F192" s="204" t="s">
        <v>516</v>
      </c>
      <c r="G192" s="420"/>
      <c r="H192" s="430"/>
      <c r="I192" s="428"/>
      <c r="J192" s="383"/>
      <c r="K192" s="383"/>
      <c r="L192" s="383"/>
      <c r="M192" s="428"/>
      <c r="N192" s="383"/>
      <c r="O192" s="383"/>
      <c r="P192" s="383"/>
      <c r="Q192" s="383"/>
      <c r="R192" s="383"/>
      <c r="S192" s="383"/>
      <c r="T192" s="373"/>
      <c r="U192" s="373"/>
      <c r="V192" s="373"/>
      <c r="W192" s="373"/>
      <c r="X192" s="393"/>
      <c r="Y192" s="393"/>
      <c r="Z192" s="373"/>
      <c r="AA192" s="390"/>
    </row>
    <row r="193" spans="1:27" ht="37.5">
      <c r="A193" s="432"/>
      <c r="B193" s="403"/>
      <c r="C193" s="419"/>
      <c r="D193" s="11" t="s">
        <v>329</v>
      </c>
      <c r="E193" s="202"/>
      <c r="F193" s="204" t="s">
        <v>517</v>
      </c>
      <c r="G193" s="420"/>
      <c r="H193" s="430"/>
      <c r="I193" s="428"/>
      <c r="J193" s="383"/>
      <c r="K193" s="383"/>
      <c r="L193" s="383"/>
      <c r="M193" s="428"/>
      <c r="N193" s="383"/>
      <c r="O193" s="383"/>
      <c r="P193" s="383"/>
      <c r="Q193" s="383"/>
      <c r="R193" s="383"/>
      <c r="S193" s="383"/>
      <c r="T193" s="373"/>
      <c r="U193" s="373"/>
      <c r="V193" s="373"/>
      <c r="W193" s="373"/>
      <c r="X193" s="393"/>
      <c r="Y193" s="393"/>
      <c r="Z193" s="373"/>
      <c r="AA193" s="390"/>
    </row>
    <row r="194" spans="1:27" ht="37.5">
      <c r="A194" s="432"/>
      <c r="B194" s="403"/>
      <c r="C194" s="419"/>
      <c r="D194" s="11" t="s">
        <v>329</v>
      </c>
      <c r="E194" s="202"/>
      <c r="F194" s="204" t="s">
        <v>519</v>
      </c>
      <c r="G194" s="420"/>
      <c r="H194" s="430"/>
      <c r="I194" s="428"/>
      <c r="J194" s="383"/>
      <c r="K194" s="383"/>
      <c r="L194" s="383"/>
      <c r="M194" s="428"/>
      <c r="N194" s="383"/>
      <c r="O194" s="383"/>
      <c r="P194" s="383"/>
      <c r="Q194" s="383"/>
      <c r="R194" s="383"/>
      <c r="S194" s="383"/>
      <c r="T194" s="373"/>
      <c r="U194" s="373"/>
      <c r="V194" s="373"/>
      <c r="W194" s="373"/>
      <c r="X194" s="393"/>
      <c r="Y194" s="393"/>
      <c r="Z194" s="373"/>
      <c r="AA194" s="390"/>
    </row>
    <row r="195" spans="1:27" ht="56.25">
      <c r="A195" s="432"/>
      <c r="B195" s="403"/>
      <c r="C195" s="419"/>
      <c r="D195" s="11" t="s">
        <v>329</v>
      </c>
      <c r="E195" s="202"/>
      <c r="F195" s="204" t="s">
        <v>521</v>
      </c>
      <c r="G195" s="420"/>
      <c r="H195" s="430"/>
      <c r="I195" s="428"/>
      <c r="J195" s="383"/>
      <c r="K195" s="383"/>
      <c r="L195" s="383"/>
      <c r="M195" s="428"/>
      <c r="N195" s="383"/>
      <c r="O195" s="383"/>
      <c r="P195" s="383"/>
      <c r="Q195" s="383"/>
      <c r="R195" s="383"/>
      <c r="S195" s="383"/>
      <c r="T195" s="373"/>
      <c r="U195" s="373"/>
      <c r="V195" s="373"/>
      <c r="W195" s="373"/>
      <c r="X195" s="393"/>
      <c r="Y195" s="393"/>
      <c r="Z195" s="373"/>
      <c r="AA195" s="390"/>
    </row>
    <row r="196" spans="1:27" ht="37.5">
      <c r="A196" s="432"/>
      <c r="B196" s="403"/>
      <c r="C196" s="419"/>
      <c r="D196" s="11" t="s">
        <v>329</v>
      </c>
      <c r="E196" s="202"/>
      <c r="F196" s="204" t="s">
        <v>522</v>
      </c>
      <c r="G196" s="420"/>
      <c r="H196" s="430"/>
      <c r="I196" s="428"/>
      <c r="J196" s="383"/>
      <c r="K196" s="383"/>
      <c r="L196" s="383"/>
      <c r="M196" s="428"/>
      <c r="N196" s="383"/>
      <c r="O196" s="383"/>
      <c r="P196" s="383"/>
      <c r="Q196" s="383"/>
      <c r="R196" s="383"/>
      <c r="S196" s="383"/>
      <c r="T196" s="373"/>
      <c r="U196" s="373"/>
      <c r="V196" s="373"/>
      <c r="W196" s="373"/>
      <c r="X196" s="393"/>
      <c r="Y196" s="393"/>
      <c r="Z196" s="373"/>
      <c r="AA196" s="390"/>
    </row>
    <row r="197" spans="1:27" ht="56.25">
      <c r="A197" s="432"/>
      <c r="B197" s="403"/>
      <c r="C197" s="419"/>
      <c r="D197" s="11" t="s">
        <v>329</v>
      </c>
      <c r="E197" s="202"/>
      <c r="F197" s="204" t="s">
        <v>523</v>
      </c>
      <c r="G197" s="420"/>
      <c r="H197" s="430"/>
      <c r="I197" s="428"/>
      <c r="J197" s="383"/>
      <c r="K197" s="383"/>
      <c r="L197" s="383"/>
      <c r="M197" s="428"/>
      <c r="N197" s="383"/>
      <c r="O197" s="383"/>
      <c r="P197" s="383"/>
      <c r="Q197" s="383"/>
      <c r="R197" s="383"/>
      <c r="S197" s="383"/>
      <c r="T197" s="373"/>
      <c r="U197" s="373"/>
      <c r="V197" s="373"/>
      <c r="W197" s="373"/>
      <c r="X197" s="393"/>
      <c r="Y197" s="393"/>
      <c r="Z197" s="373"/>
      <c r="AA197" s="390"/>
    </row>
    <row r="198" spans="1:27" ht="37.5">
      <c r="A198" s="432"/>
      <c r="B198" s="403"/>
      <c r="C198" s="419"/>
      <c r="D198" s="11" t="s">
        <v>329</v>
      </c>
      <c r="E198" s="202"/>
      <c r="F198" s="204" t="s">
        <v>524</v>
      </c>
      <c r="G198" s="420"/>
      <c r="H198" s="430"/>
      <c r="I198" s="428"/>
      <c r="J198" s="383"/>
      <c r="K198" s="383"/>
      <c r="L198" s="383"/>
      <c r="M198" s="428"/>
      <c r="N198" s="383"/>
      <c r="O198" s="383"/>
      <c r="P198" s="383"/>
      <c r="Q198" s="383"/>
      <c r="R198" s="383"/>
      <c r="S198" s="383"/>
      <c r="T198" s="373"/>
      <c r="U198" s="373"/>
      <c r="V198" s="373"/>
      <c r="W198" s="373"/>
      <c r="X198" s="393"/>
      <c r="Y198" s="393"/>
      <c r="Z198" s="373"/>
      <c r="AA198" s="390"/>
    </row>
    <row r="199" spans="1:27" ht="37.5">
      <c r="A199" s="432"/>
      <c r="B199" s="403"/>
      <c r="C199" s="419"/>
      <c r="D199" s="11" t="s">
        <v>329</v>
      </c>
      <c r="E199" s="202"/>
      <c r="F199" s="204" t="s">
        <v>525</v>
      </c>
      <c r="G199" s="420"/>
      <c r="H199" s="430"/>
      <c r="I199" s="428"/>
      <c r="J199" s="383"/>
      <c r="K199" s="383"/>
      <c r="L199" s="383"/>
      <c r="M199" s="428"/>
      <c r="N199" s="383"/>
      <c r="O199" s="383"/>
      <c r="P199" s="383"/>
      <c r="Q199" s="383"/>
      <c r="R199" s="383"/>
      <c r="S199" s="383"/>
      <c r="T199" s="373"/>
      <c r="U199" s="373"/>
      <c r="V199" s="373"/>
      <c r="W199" s="373"/>
      <c r="X199" s="393"/>
      <c r="Y199" s="393"/>
      <c r="Z199" s="373"/>
      <c r="AA199" s="390"/>
    </row>
    <row r="200" spans="1:27" ht="37.5">
      <c r="A200" s="432"/>
      <c r="B200" s="403"/>
      <c r="C200" s="419"/>
      <c r="D200" s="11" t="s">
        <v>329</v>
      </c>
      <c r="E200" s="202"/>
      <c r="F200" s="204" t="s">
        <v>102</v>
      </c>
      <c r="G200" s="420"/>
      <c r="H200" s="430"/>
      <c r="I200" s="428"/>
      <c r="J200" s="383"/>
      <c r="K200" s="383"/>
      <c r="L200" s="383"/>
      <c r="M200" s="428"/>
      <c r="N200" s="383"/>
      <c r="O200" s="383"/>
      <c r="P200" s="383"/>
      <c r="Q200" s="383"/>
      <c r="R200" s="383"/>
      <c r="S200" s="383"/>
      <c r="T200" s="373"/>
      <c r="U200" s="373"/>
      <c r="V200" s="373"/>
      <c r="W200" s="373"/>
      <c r="X200" s="393"/>
      <c r="Y200" s="393"/>
      <c r="Z200" s="373"/>
      <c r="AA200" s="390"/>
    </row>
    <row r="201" spans="1:27" ht="37.5">
      <c r="A201" s="432"/>
      <c r="B201" s="403"/>
      <c r="C201" s="419"/>
      <c r="D201" s="11" t="s">
        <v>329</v>
      </c>
      <c r="E201" s="202"/>
      <c r="F201" s="204" t="s">
        <v>526</v>
      </c>
      <c r="G201" s="420"/>
      <c r="H201" s="430"/>
      <c r="I201" s="428"/>
      <c r="J201" s="383"/>
      <c r="K201" s="383"/>
      <c r="L201" s="383"/>
      <c r="M201" s="428"/>
      <c r="N201" s="383"/>
      <c r="O201" s="383"/>
      <c r="P201" s="383"/>
      <c r="Q201" s="383"/>
      <c r="R201" s="383"/>
      <c r="S201" s="383"/>
      <c r="T201" s="373"/>
      <c r="U201" s="373"/>
      <c r="V201" s="373"/>
      <c r="W201" s="373"/>
      <c r="X201" s="393"/>
      <c r="Y201" s="393"/>
      <c r="Z201" s="373"/>
      <c r="AA201" s="390"/>
    </row>
    <row r="202" spans="1:27" ht="37.5">
      <c r="A202" s="432"/>
      <c r="B202" s="403"/>
      <c r="C202" s="419"/>
      <c r="D202" s="11" t="s">
        <v>329</v>
      </c>
      <c r="E202" s="202"/>
      <c r="F202" s="204" t="s">
        <v>527</v>
      </c>
      <c r="G202" s="420"/>
      <c r="H202" s="430"/>
      <c r="I202" s="428"/>
      <c r="J202" s="383"/>
      <c r="K202" s="383"/>
      <c r="L202" s="383"/>
      <c r="M202" s="428"/>
      <c r="N202" s="383"/>
      <c r="O202" s="383"/>
      <c r="P202" s="383"/>
      <c r="Q202" s="383"/>
      <c r="R202" s="383"/>
      <c r="S202" s="383"/>
      <c r="T202" s="373"/>
      <c r="U202" s="373"/>
      <c r="V202" s="373"/>
      <c r="W202" s="373"/>
      <c r="X202" s="393"/>
      <c r="Y202" s="393"/>
      <c r="Z202" s="373"/>
      <c r="AA202" s="390"/>
    </row>
    <row r="203" spans="1:27" ht="37.5">
      <c r="A203" s="432"/>
      <c r="B203" s="403"/>
      <c r="C203" s="419"/>
      <c r="D203" s="11" t="s">
        <v>329</v>
      </c>
      <c r="E203" s="202"/>
      <c r="F203" s="204" t="s">
        <v>528</v>
      </c>
      <c r="G203" s="420"/>
      <c r="H203" s="430"/>
      <c r="I203" s="428"/>
      <c r="J203" s="383"/>
      <c r="K203" s="383"/>
      <c r="L203" s="383"/>
      <c r="M203" s="428"/>
      <c r="N203" s="383"/>
      <c r="O203" s="383"/>
      <c r="P203" s="383"/>
      <c r="Q203" s="383"/>
      <c r="R203" s="383"/>
      <c r="S203" s="383"/>
      <c r="T203" s="373"/>
      <c r="U203" s="373"/>
      <c r="V203" s="373"/>
      <c r="W203" s="373"/>
      <c r="X203" s="393"/>
      <c r="Y203" s="393"/>
      <c r="Z203" s="373"/>
      <c r="AA203" s="390"/>
    </row>
    <row r="204" spans="1:27" ht="37.5">
      <c r="A204" s="432"/>
      <c r="B204" s="403"/>
      <c r="C204" s="419"/>
      <c r="D204" s="11" t="s">
        <v>329</v>
      </c>
      <c r="E204" s="202"/>
      <c r="F204" s="208" t="s">
        <v>533</v>
      </c>
      <c r="G204" s="420"/>
      <c r="H204" s="430"/>
      <c r="I204" s="428"/>
      <c r="J204" s="383"/>
      <c r="K204" s="383"/>
      <c r="L204" s="383"/>
      <c r="M204" s="428"/>
      <c r="N204" s="383"/>
      <c r="O204" s="383"/>
      <c r="P204" s="383"/>
      <c r="Q204" s="383"/>
      <c r="R204" s="383"/>
      <c r="S204" s="383"/>
      <c r="T204" s="373"/>
      <c r="U204" s="373"/>
      <c r="V204" s="373"/>
      <c r="W204" s="373"/>
      <c r="X204" s="393"/>
      <c r="Y204" s="393"/>
      <c r="Z204" s="373"/>
      <c r="AA204" s="390"/>
    </row>
    <row r="205" spans="1:27" ht="56.25">
      <c r="A205" s="432"/>
      <c r="B205" s="403"/>
      <c r="C205" s="419"/>
      <c r="D205" s="11" t="s">
        <v>329</v>
      </c>
      <c r="E205" s="202"/>
      <c r="F205" s="208" t="s">
        <v>532</v>
      </c>
      <c r="G205" s="420"/>
      <c r="H205" s="430"/>
      <c r="I205" s="428"/>
      <c r="J205" s="383"/>
      <c r="K205" s="383"/>
      <c r="L205" s="383"/>
      <c r="M205" s="428"/>
      <c r="N205" s="383"/>
      <c r="O205" s="383"/>
      <c r="P205" s="383"/>
      <c r="Q205" s="383"/>
      <c r="R205" s="383"/>
      <c r="S205" s="383"/>
      <c r="T205" s="373"/>
      <c r="U205" s="373"/>
      <c r="V205" s="373"/>
      <c r="W205" s="373"/>
      <c r="X205" s="393"/>
      <c r="Y205" s="393"/>
      <c r="Z205" s="373"/>
      <c r="AA205" s="390"/>
    </row>
    <row r="206" spans="1:27" ht="56.25">
      <c r="A206" s="432"/>
      <c r="B206" s="403"/>
      <c r="C206" s="419"/>
      <c r="D206" s="11" t="s">
        <v>329</v>
      </c>
      <c r="E206" s="202"/>
      <c r="F206" s="208" t="s">
        <v>534</v>
      </c>
      <c r="G206" s="420"/>
      <c r="H206" s="430"/>
      <c r="I206" s="428"/>
      <c r="J206" s="383"/>
      <c r="K206" s="383"/>
      <c r="L206" s="383"/>
      <c r="M206" s="428"/>
      <c r="N206" s="383"/>
      <c r="O206" s="383"/>
      <c r="P206" s="383"/>
      <c r="Q206" s="383"/>
      <c r="R206" s="383"/>
      <c r="S206" s="383"/>
      <c r="T206" s="373"/>
      <c r="U206" s="373"/>
      <c r="V206" s="373"/>
      <c r="W206" s="373"/>
      <c r="X206" s="393"/>
      <c r="Y206" s="393"/>
      <c r="Z206" s="373"/>
      <c r="AA206" s="390"/>
    </row>
    <row r="207" spans="1:27" ht="37.5">
      <c r="A207" s="432"/>
      <c r="B207" s="403"/>
      <c r="C207" s="419"/>
      <c r="D207" s="11" t="s">
        <v>329</v>
      </c>
      <c r="E207" s="202"/>
      <c r="F207" s="208" t="s">
        <v>535</v>
      </c>
      <c r="G207" s="420"/>
      <c r="H207" s="430"/>
      <c r="I207" s="428"/>
      <c r="J207" s="383"/>
      <c r="K207" s="383"/>
      <c r="L207" s="383"/>
      <c r="M207" s="428"/>
      <c r="N207" s="383"/>
      <c r="O207" s="383"/>
      <c r="P207" s="383"/>
      <c r="Q207" s="383"/>
      <c r="R207" s="383"/>
      <c r="S207" s="383"/>
      <c r="T207" s="373"/>
      <c r="U207" s="373"/>
      <c r="V207" s="373"/>
      <c r="W207" s="373"/>
      <c r="X207" s="393"/>
      <c r="Y207" s="393"/>
      <c r="Z207" s="373"/>
      <c r="AA207" s="390"/>
    </row>
    <row r="208" spans="1:27" ht="37.5">
      <c r="A208" s="432"/>
      <c r="B208" s="403"/>
      <c r="C208" s="419"/>
      <c r="D208" s="11" t="s">
        <v>329</v>
      </c>
      <c r="E208" s="202"/>
      <c r="F208" s="208" t="s">
        <v>536</v>
      </c>
      <c r="G208" s="420"/>
      <c r="H208" s="430"/>
      <c r="I208" s="428"/>
      <c r="J208" s="383"/>
      <c r="K208" s="383"/>
      <c r="L208" s="383"/>
      <c r="M208" s="428"/>
      <c r="N208" s="383"/>
      <c r="O208" s="383"/>
      <c r="P208" s="383"/>
      <c r="Q208" s="383"/>
      <c r="R208" s="383"/>
      <c r="S208" s="383"/>
      <c r="T208" s="373"/>
      <c r="U208" s="373"/>
      <c r="V208" s="373"/>
      <c r="W208" s="373"/>
      <c r="X208" s="393"/>
      <c r="Y208" s="393"/>
      <c r="Z208" s="373"/>
      <c r="AA208" s="390"/>
    </row>
    <row r="209" spans="1:27" ht="37.5">
      <c r="A209" s="432"/>
      <c r="B209" s="403"/>
      <c r="C209" s="419"/>
      <c r="D209" s="11" t="s">
        <v>329</v>
      </c>
      <c r="E209" s="202"/>
      <c r="F209" s="208" t="s">
        <v>537</v>
      </c>
      <c r="G209" s="420"/>
      <c r="H209" s="430"/>
      <c r="I209" s="428"/>
      <c r="J209" s="383"/>
      <c r="K209" s="383"/>
      <c r="L209" s="383"/>
      <c r="M209" s="428"/>
      <c r="N209" s="383"/>
      <c r="O209" s="383"/>
      <c r="P209" s="383"/>
      <c r="Q209" s="383"/>
      <c r="R209" s="383"/>
      <c r="S209" s="383"/>
      <c r="T209" s="373"/>
      <c r="U209" s="373"/>
      <c r="V209" s="373"/>
      <c r="W209" s="373"/>
      <c r="X209" s="393"/>
      <c r="Y209" s="393"/>
      <c r="Z209" s="373"/>
      <c r="AA209" s="390"/>
    </row>
    <row r="210" spans="1:27">
      <c r="A210" s="432"/>
      <c r="B210" s="403"/>
      <c r="C210" s="419"/>
      <c r="D210" s="11" t="s">
        <v>329</v>
      </c>
      <c r="E210" s="202"/>
      <c r="F210" s="208" t="s">
        <v>538</v>
      </c>
      <c r="G210" s="420"/>
      <c r="H210" s="430"/>
      <c r="I210" s="428"/>
      <c r="J210" s="383"/>
      <c r="K210" s="383"/>
      <c r="L210" s="383"/>
      <c r="M210" s="428"/>
      <c r="N210" s="383"/>
      <c r="O210" s="383"/>
      <c r="P210" s="383"/>
      <c r="Q210" s="383"/>
      <c r="R210" s="383"/>
      <c r="S210" s="383"/>
      <c r="T210" s="373"/>
      <c r="U210" s="373"/>
      <c r="V210" s="373"/>
      <c r="W210" s="373"/>
      <c r="X210" s="393"/>
      <c r="Y210" s="393"/>
      <c r="Z210" s="373"/>
      <c r="AA210" s="390"/>
    </row>
    <row r="211" spans="1:27" ht="56.25">
      <c r="A211" s="432"/>
      <c r="B211" s="403"/>
      <c r="C211" s="419"/>
      <c r="D211" s="11" t="s">
        <v>329</v>
      </c>
      <c r="E211" s="202"/>
      <c r="F211" s="208" t="s">
        <v>539</v>
      </c>
      <c r="G211" s="420"/>
      <c r="H211" s="430"/>
      <c r="I211" s="428"/>
      <c r="J211" s="383"/>
      <c r="K211" s="383"/>
      <c r="L211" s="383"/>
      <c r="M211" s="428"/>
      <c r="N211" s="383"/>
      <c r="O211" s="383"/>
      <c r="P211" s="383"/>
      <c r="Q211" s="383"/>
      <c r="R211" s="383"/>
      <c r="S211" s="383"/>
      <c r="T211" s="373"/>
      <c r="U211" s="373"/>
      <c r="V211" s="373"/>
      <c r="W211" s="373"/>
      <c r="X211" s="393"/>
      <c r="Y211" s="393"/>
      <c r="Z211" s="373"/>
      <c r="AA211" s="390"/>
    </row>
    <row r="212" spans="1:27" ht="37.5">
      <c r="A212" s="432"/>
      <c r="B212" s="403"/>
      <c r="C212" s="419"/>
      <c r="D212" s="11" t="s">
        <v>329</v>
      </c>
      <c r="E212" s="202"/>
      <c r="F212" s="208" t="s">
        <v>543</v>
      </c>
      <c r="G212" s="420"/>
      <c r="H212" s="430"/>
      <c r="I212" s="428"/>
      <c r="J212" s="383"/>
      <c r="K212" s="383"/>
      <c r="L212" s="383"/>
      <c r="M212" s="428"/>
      <c r="N212" s="383"/>
      <c r="O212" s="383"/>
      <c r="P212" s="383"/>
      <c r="Q212" s="383"/>
      <c r="R212" s="383"/>
      <c r="S212" s="383"/>
      <c r="T212" s="373"/>
      <c r="U212" s="373"/>
      <c r="V212" s="373"/>
      <c r="W212" s="373"/>
      <c r="X212" s="393"/>
      <c r="Y212" s="393"/>
      <c r="Z212" s="373"/>
      <c r="AA212" s="390"/>
    </row>
    <row r="213" spans="1:27" ht="37.5">
      <c r="A213" s="432"/>
      <c r="B213" s="403"/>
      <c r="C213" s="419"/>
      <c r="D213" s="11" t="s">
        <v>329</v>
      </c>
      <c r="E213" s="202"/>
      <c r="F213" s="208" t="s">
        <v>540</v>
      </c>
      <c r="G213" s="420"/>
      <c r="H213" s="430"/>
      <c r="I213" s="428"/>
      <c r="J213" s="383"/>
      <c r="K213" s="383"/>
      <c r="L213" s="383"/>
      <c r="M213" s="428"/>
      <c r="N213" s="383"/>
      <c r="O213" s="383"/>
      <c r="P213" s="383"/>
      <c r="Q213" s="383"/>
      <c r="R213" s="383"/>
      <c r="S213" s="383"/>
      <c r="T213" s="373"/>
      <c r="U213" s="373"/>
      <c r="V213" s="373"/>
      <c r="W213" s="373"/>
      <c r="X213" s="393"/>
      <c r="Y213" s="393"/>
      <c r="Z213" s="373"/>
      <c r="AA213" s="390"/>
    </row>
    <row r="214" spans="1:27" ht="56.25">
      <c r="A214" s="432"/>
      <c r="B214" s="403"/>
      <c r="C214" s="419"/>
      <c r="D214" s="11" t="s">
        <v>329</v>
      </c>
      <c r="E214" s="202"/>
      <c r="F214" s="208" t="s">
        <v>542</v>
      </c>
      <c r="G214" s="420"/>
      <c r="H214" s="430"/>
      <c r="I214" s="428"/>
      <c r="J214" s="383"/>
      <c r="K214" s="383"/>
      <c r="L214" s="383"/>
      <c r="M214" s="428"/>
      <c r="N214" s="383"/>
      <c r="O214" s="383"/>
      <c r="P214" s="383"/>
      <c r="Q214" s="383"/>
      <c r="R214" s="383"/>
      <c r="S214" s="383"/>
      <c r="T214" s="373"/>
      <c r="U214" s="373"/>
      <c r="V214" s="373"/>
      <c r="W214" s="373"/>
      <c r="X214" s="393"/>
      <c r="Y214" s="393"/>
      <c r="Z214" s="373"/>
      <c r="AA214" s="390"/>
    </row>
    <row r="215" spans="1:27" ht="75">
      <c r="A215" s="432"/>
      <c r="B215" s="403"/>
      <c r="C215" s="419"/>
      <c r="D215" s="11" t="s">
        <v>329</v>
      </c>
      <c r="E215" s="202"/>
      <c r="F215" s="208" t="s">
        <v>541</v>
      </c>
      <c r="G215" s="420"/>
      <c r="H215" s="430"/>
      <c r="I215" s="428"/>
      <c r="J215" s="383"/>
      <c r="K215" s="383"/>
      <c r="L215" s="383"/>
      <c r="M215" s="428"/>
      <c r="N215" s="383"/>
      <c r="O215" s="383"/>
      <c r="P215" s="383"/>
      <c r="Q215" s="383"/>
      <c r="R215" s="383"/>
      <c r="S215" s="383"/>
      <c r="T215" s="373"/>
      <c r="U215" s="373"/>
      <c r="V215" s="373"/>
      <c r="W215" s="373"/>
      <c r="X215" s="393"/>
      <c r="Y215" s="393"/>
      <c r="Z215" s="373"/>
      <c r="AA215" s="390"/>
    </row>
    <row r="216" spans="1:27">
      <c r="A216" s="432"/>
      <c r="B216" s="403"/>
      <c r="C216" s="419"/>
      <c r="D216" s="11" t="s">
        <v>329</v>
      </c>
      <c r="E216" s="202"/>
      <c r="F216" s="208" t="s">
        <v>544</v>
      </c>
      <c r="G216" s="420"/>
      <c r="H216" s="430"/>
      <c r="I216" s="428"/>
      <c r="J216" s="383"/>
      <c r="K216" s="383"/>
      <c r="L216" s="383"/>
      <c r="M216" s="428"/>
      <c r="N216" s="383"/>
      <c r="O216" s="383"/>
      <c r="P216" s="383"/>
      <c r="Q216" s="383"/>
      <c r="R216" s="383"/>
      <c r="S216" s="383"/>
      <c r="T216" s="373"/>
      <c r="U216" s="373"/>
      <c r="V216" s="373"/>
      <c r="W216" s="373"/>
      <c r="X216" s="393"/>
      <c r="Y216" s="393"/>
      <c r="Z216" s="373"/>
      <c r="AA216" s="390"/>
    </row>
    <row r="217" spans="1:27" ht="56.25">
      <c r="A217" s="432"/>
      <c r="B217" s="403"/>
      <c r="C217" s="419"/>
      <c r="D217" s="11" t="s">
        <v>329</v>
      </c>
      <c r="E217" s="202"/>
      <c r="F217" s="208" t="s">
        <v>545</v>
      </c>
      <c r="G217" s="420"/>
      <c r="H217" s="430"/>
      <c r="I217" s="428"/>
      <c r="J217" s="383"/>
      <c r="K217" s="383"/>
      <c r="L217" s="383"/>
      <c r="M217" s="428"/>
      <c r="N217" s="383"/>
      <c r="O217" s="383"/>
      <c r="P217" s="383"/>
      <c r="Q217" s="383"/>
      <c r="R217" s="383"/>
      <c r="S217" s="383"/>
      <c r="T217" s="373"/>
      <c r="U217" s="373"/>
      <c r="V217" s="373"/>
      <c r="W217" s="373"/>
      <c r="X217" s="393"/>
      <c r="Y217" s="393"/>
      <c r="Z217" s="373"/>
      <c r="AA217" s="390"/>
    </row>
    <row r="218" spans="1:27" ht="37.5">
      <c r="A218" s="432"/>
      <c r="B218" s="403"/>
      <c r="C218" s="419"/>
      <c r="D218" s="11" t="s">
        <v>329</v>
      </c>
      <c r="E218" s="202"/>
      <c r="F218" s="208" t="s">
        <v>546</v>
      </c>
      <c r="G218" s="420"/>
      <c r="H218" s="430"/>
      <c r="I218" s="428"/>
      <c r="J218" s="383"/>
      <c r="K218" s="383"/>
      <c r="L218" s="383"/>
      <c r="M218" s="428"/>
      <c r="N218" s="383"/>
      <c r="O218" s="383"/>
      <c r="P218" s="383"/>
      <c r="Q218" s="383"/>
      <c r="R218" s="383"/>
      <c r="S218" s="383"/>
      <c r="T218" s="373"/>
      <c r="U218" s="373"/>
      <c r="V218" s="373"/>
      <c r="W218" s="373"/>
      <c r="X218" s="393"/>
      <c r="Y218" s="393"/>
      <c r="Z218" s="373"/>
      <c r="AA218" s="390"/>
    </row>
    <row r="219" spans="1:27" ht="93.75">
      <c r="A219" s="432"/>
      <c r="B219" s="403"/>
      <c r="C219" s="419"/>
      <c r="D219" s="11" t="s">
        <v>329</v>
      </c>
      <c r="E219" s="202"/>
      <c r="F219" s="208" t="s">
        <v>549</v>
      </c>
      <c r="G219" s="420"/>
      <c r="H219" s="430"/>
      <c r="I219" s="428"/>
      <c r="J219" s="383"/>
      <c r="K219" s="383"/>
      <c r="L219" s="383"/>
      <c r="M219" s="428"/>
      <c r="N219" s="383"/>
      <c r="O219" s="383"/>
      <c r="P219" s="383"/>
      <c r="Q219" s="383"/>
      <c r="R219" s="383"/>
      <c r="S219" s="383"/>
      <c r="T219" s="373"/>
      <c r="U219" s="373"/>
      <c r="V219" s="373"/>
      <c r="W219" s="373"/>
      <c r="X219" s="393"/>
      <c r="Y219" s="393"/>
      <c r="Z219" s="373"/>
      <c r="AA219" s="390"/>
    </row>
    <row r="220" spans="1:27">
      <c r="A220" s="432"/>
      <c r="B220" s="403"/>
      <c r="C220" s="419"/>
      <c r="D220" s="11" t="s">
        <v>329</v>
      </c>
      <c r="E220" s="202"/>
      <c r="F220" s="208" t="s">
        <v>605</v>
      </c>
      <c r="G220" s="420"/>
      <c r="H220" s="430"/>
      <c r="I220" s="428"/>
      <c r="J220" s="383"/>
      <c r="K220" s="383"/>
      <c r="L220" s="383"/>
      <c r="M220" s="428"/>
      <c r="N220" s="383"/>
      <c r="O220" s="383"/>
      <c r="P220" s="383"/>
      <c r="Q220" s="383"/>
      <c r="R220" s="383"/>
      <c r="S220" s="383"/>
      <c r="T220" s="373"/>
      <c r="U220" s="373"/>
      <c r="V220" s="373"/>
      <c r="W220" s="373"/>
      <c r="X220" s="393"/>
      <c r="Y220" s="393"/>
      <c r="Z220" s="373"/>
      <c r="AA220" s="390"/>
    </row>
    <row r="221" spans="1:27">
      <c r="A221" s="432">
        <v>27</v>
      </c>
      <c r="B221" s="403"/>
      <c r="C221" s="484" t="s">
        <v>236</v>
      </c>
      <c r="D221" s="11" t="s">
        <v>329</v>
      </c>
      <c r="E221" s="202" t="s">
        <v>638</v>
      </c>
      <c r="F221" s="208"/>
      <c r="G221" s="385">
        <v>2023</v>
      </c>
      <c r="H221" s="430"/>
      <c r="I221" s="427">
        <v>895324.42307999998</v>
      </c>
      <c r="J221" s="433">
        <v>895324.4230800001</v>
      </c>
      <c r="K221" s="382">
        <f>J221-I221</f>
        <v>0</v>
      </c>
      <c r="L221" s="382"/>
      <c r="M221" s="427">
        <f>J221</f>
        <v>895324.4230800001</v>
      </c>
      <c r="N221" s="382"/>
      <c r="O221" s="382"/>
      <c r="P221" s="382"/>
      <c r="Q221" s="382"/>
      <c r="R221" s="382"/>
      <c r="S221" s="382"/>
      <c r="T221" s="373"/>
      <c r="U221" s="373"/>
      <c r="V221" s="373"/>
      <c r="W221" s="373"/>
      <c r="X221" s="393"/>
      <c r="Y221" s="393"/>
      <c r="Z221" s="373"/>
      <c r="AA221" s="390"/>
    </row>
    <row r="222" spans="1:27">
      <c r="A222" s="432"/>
      <c r="B222" s="403"/>
      <c r="C222" s="484"/>
      <c r="D222" s="11" t="s">
        <v>329</v>
      </c>
      <c r="E222" s="202" t="s">
        <v>639</v>
      </c>
      <c r="F222" s="208"/>
      <c r="G222" s="420"/>
      <c r="H222" s="430"/>
      <c r="I222" s="428"/>
      <c r="J222" s="434"/>
      <c r="K222" s="383"/>
      <c r="L222" s="383"/>
      <c r="M222" s="428"/>
      <c r="N222" s="383"/>
      <c r="O222" s="383"/>
      <c r="P222" s="383"/>
      <c r="Q222" s="383"/>
      <c r="R222" s="383"/>
      <c r="S222" s="383"/>
      <c r="T222" s="373"/>
      <c r="U222" s="373"/>
      <c r="V222" s="373"/>
      <c r="W222" s="373"/>
      <c r="X222" s="393"/>
      <c r="Y222" s="393"/>
      <c r="Z222" s="373"/>
      <c r="AA222" s="390"/>
    </row>
    <row r="223" spans="1:27" ht="37.5">
      <c r="A223" s="432"/>
      <c r="B223" s="403"/>
      <c r="C223" s="484"/>
      <c r="D223" s="11" t="s">
        <v>329</v>
      </c>
      <c r="E223" s="202" t="s">
        <v>640</v>
      </c>
      <c r="F223" s="208"/>
      <c r="G223" s="420"/>
      <c r="H223" s="430"/>
      <c r="I223" s="428"/>
      <c r="J223" s="434"/>
      <c r="K223" s="383"/>
      <c r="L223" s="383"/>
      <c r="M223" s="428"/>
      <c r="N223" s="383"/>
      <c r="O223" s="383"/>
      <c r="P223" s="383"/>
      <c r="Q223" s="383"/>
      <c r="R223" s="383"/>
      <c r="S223" s="383"/>
      <c r="T223" s="373"/>
      <c r="U223" s="373"/>
      <c r="V223" s="373"/>
      <c r="W223" s="373"/>
      <c r="X223" s="393"/>
      <c r="Y223" s="393"/>
      <c r="Z223" s="373"/>
      <c r="AA223" s="390"/>
    </row>
    <row r="224" spans="1:27">
      <c r="A224" s="432"/>
      <c r="B224" s="403"/>
      <c r="C224" s="484"/>
      <c r="D224" s="11" t="s">
        <v>329</v>
      </c>
      <c r="E224" s="202" t="s">
        <v>641</v>
      </c>
      <c r="F224" s="208"/>
      <c r="G224" s="420"/>
      <c r="H224" s="430"/>
      <c r="I224" s="428"/>
      <c r="J224" s="434"/>
      <c r="K224" s="383"/>
      <c r="L224" s="383"/>
      <c r="M224" s="428"/>
      <c r="N224" s="383"/>
      <c r="O224" s="383"/>
      <c r="P224" s="383"/>
      <c r="Q224" s="383"/>
      <c r="R224" s="383"/>
      <c r="S224" s="383"/>
      <c r="T224" s="373"/>
      <c r="U224" s="373"/>
      <c r="V224" s="373"/>
      <c r="W224" s="373"/>
      <c r="X224" s="393"/>
      <c r="Y224" s="393"/>
      <c r="Z224" s="373"/>
      <c r="AA224" s="390"/>
    </row>
    <row r="225" spans="1:27">
      <c r="A225" s="432"/>
      <c r="B225" s="403"/>
      <c r="C225" s="484"/>
      <c r="D225" s="203" t="s">
        <v>29</v>
      </c>
      <c r="E225" s="202" t="s">
        <v>642</v>
      </c>
      <c r="F225" s="208"/>
      <c r="G225" s="420"/>
      <c r="H225" s="430"/>
      <c r="I225" s="428"/>
      <c r="J225" s="434"/>
      <c r="K225" s="383"/>
      <c r="L225" s="383"/>
      <c r="M225" s="428"/>
      <c r="N225" s="383"/>
      <c r="O225" s="383"/>
      <c r="P225" s="383"/>
      <c r="Q225" s="383"/>
      <c r="R225" s="383"/>
      <c r="S225" s="383"/>
      <c r="T225" s="373"/>
      <c r="U225" s="373"/>
      <c r="V225" s="373"/>
      <c r="W225" s="373"/>
      <c r="X225" s="393"/>
      <c r="Y225" s="393"/>
      <c r="Z225" s="373"/>
      <c r="AA225" s="390"/>
    </row>
    <row r="226" spans="1:27">
      <c r="A226" s="432"/>
      <c r="B226" s="403"/>
      <c r="C226" s="484"/>
      <c r="D226" s="203" t="s">
        <v>29</v>
      </c>
      <c r="E226" s="202" t="s">
        <v>643</v>
      </c>
      <c r="F226" s="208"/>
      <c r="G226" s="420"/>
      <c r="H226" s="430"/>
      <c r="I226" s="428"/>
      <c r="J226" s="434"/>
      <c r="K226" s="383"/>
      <c r="L226" s="383"/>
      <c r="M226" s="428"/>
      <c r="N226" s="383"/>
      <c r="O226" s="383"/>
      <c r="P226" s="383"/>
      <c r="Q226" s="383"/>
      <c r="R226" s="383"/>
      <c r="S226" s="383"/>
      <c r="T226" s="373"/>
      <c r="U226" s="373"/>
      <c r="V226" s="373"/>
      <c r="W226" s="373"/>
      <c r="X226" s="393"/>
      <c r="Y226" s="393"/>
      <c r="Z226" s="373"/>
      <c r="AA226" s="390"/>
    </row>
    <row r="227" spans="1:27">
      <c r="A227" s="432"/>
      <c r="B227" s="403"/>
      <c r="C227" s="484"/>
      <c r="D227" s="203" t="s">
        <v>329</v>
      </c>
      <c r="E227" s="202" t="s">
        <v>644</v>
      </c>
      <c r="F227" s="208"/>
      <c r="G227" s="420"/>
      <c r="H227" s="430"/>
      <c r="I227" s="428"/>
      <c r="J227" s="434"/>
      <c r="K227" s="383"/>
      <c r="L227" s="383"/>
      <c r="M227" s="428"/>
      <c r="N227" s="383"/>
      <c r="O227" s="383"/>
      <c r="P227" s="383"/>
      <c r="Q227" s="383"/>
      <c r="R227" s="383"/>
      <c r="S227" s="383"/>
      <c r="T227" s="373"/>
      <c r="U227" s="373"/>
      <c r="V227" s="373"/>
      <c r="W227" s="373"/>
      <c r="X227" s="393"/>
      <c r="Y227" s="393"/>
      <c r="Z227" s="373"/>
      <c r="AA227" s="390"/>
    </row>
    <row r="228" spans="1:27" ht="37.5">
      <c r="A228" s="432">
        <v>33</v>
      </c>
      <c r="B228" s="403"/>
      <c r="C228" s="484"/>
      <c r="D228" s="203" t="s">
        <v>329</v>
      </c>
      <c r="E228" s="202" t="s">
        <v>645</v>
      </c>
      <c r="F228" s="208"/>
      <c r="G228" s="420"/>
      <c r="H228" s="430"/>
      <c r="I228" s="428"/>
      <c r="J228" s="434"/>
      <c r="K228" s="383"/>
      <c r="L228" s="383"/>
      <c r="M228" s="428"/>
      <c r="N228" s="383"/>
      <c r="O228" s="383"/>
      <c r="P228" s="383"/>
      <c r="Q228" s="383"/>
      <c r="R228" s="383"/>
      <c r="S228" s="383"/>
      <c r="T228" s="373"/>
      <c r="U228" s="373"/>
      <c r="V228" s="373"/>
      <c r="W228" s="373"/>
      <c r="X228" s="393"/>
      <c r="Y228" s="393"/>
      <c r="Z228" s="373"/>
      <c r="AA228" s="390"/>
    </row>
    <row r="229" spans="1:27">
      <c r="A229" s="432"/>
      <c r="B229" s="403"/>
      <c r="C229" s="484"/>
      <c r="D229" s="203" t="s">
        <v>328</v>
      </c>
      <c r="E229" s="202" t="s">
        <v>646</v>
      </c>
      <c r="F229" s="208"/>
      <c r="G229" s="420"/>
      <c r="H229" s="430"/>
      <c r="I229" s="428"/>
      <c r="J229" s="434"/>
      <c r="K229" s="383"/>
      <c r="L229" s="383"/>
      <c r="M229" s="428"/>
      <c r="N229" s="383"/>
      <c r="O229" s="383"/>
      <c r="P229" s="383"/>
      <c r="Q229" s="383"/>
      <c r="R229" s="383"/>
      <c r="S229" s="383"/>
      <c r="T229" s="373"/>
      <c r="U229" s="373"/>
      <c r="V229" s="373"/>
      <c r="W229" s="373"/>
      <c r="X229" s="393"/>
      <c r="Y229" s="393"/>
      <c r="Z229" s="373"/>
      <c r="AA229" s="390"/>
    </row>
    <row r="230" spans="1:27">
      <c r="A230" s="432"/>
      <c r="B230" s="403"/>
      <c r="C230" s="484"/>
      <c r="D230" s="203" t="s">
        <v>328</v>
      </c>
      <c r="E230" s="202" t="s">
        <v>647</v>
      </c>
      <c r="F230" s="208"/>
      <c r="G230" s="420"/>
      <c r="H230" s="430"/>
      <c r="I230" s="428"/>
      <c r="J230" s="434"/>
      <c r="K230" s="383"/>
      <c r="L230" s="383"/>
      <c r="M230" s="428"/>
      <c r="N230" s="383"/>
      <c r="O230" s="383"/>
      <c r="P230" s="383"/>
      <c r="Q230" s="383"/>
      <c r="R230" s="383"/>
      <c r="S230" s="383"/>
      <c r="T230" s="373"/>
      <c r="U230" s="373"/>
      <c r="V230" s="373"/>
      <c r="W230" s="373"/>
      <c r="X230" s="393"/>
      <c r="Y230" s="393"/>
      <c r="Z230" s="373"/>
      <c r="AA230" s="390"/>
    </row>
    <row r="231" spans="1:27">
      <c r="A231" s="432"/>
      <c r="B231" s="403"/>
      <c r="C231" s="484"/>
      <c r="D231" s="203" t="s">
        <v>328</v>
      </c>
      <c r="E231" s="202"/>
      <c r="F231" s="317" t="s">
        <v>612</v>
      </c>
      <c r="G231" s="420"/>
      <c r="H231" s="430"/>
      <c r="I231" s="428"/>
      <c r="J231" s="434"/>
      <c r="K231" s="383"/>
      <c r="L231" s="383"/>
      <c r="M231" s="428"/>
      <c r="N231" s="383"/>
      <c r="O231" s="383"/>
      <c r="P231" s="383"/>
      <c r="Q231" s="383"/>
      <c r="R231" s="383"/>
      <c r="S231" s="383"/>
      <c r="T231" s="373"/>
      <c r="U231" s="373"/>
      <c r="V231" s="373"/>
      <c r="W231" s="373"/>
      <c r="X231" s="393"/>
      <c r="Y231" s="393"/>
      <c r="Z231" s="373"/>
      <c r="AA231" s="390"/>
    </row>
    <row r="232" spans="1:27">
      <c r="A232" s="432"/>
      <c r="B232" s="403"/>
      <c r="C232" s="484"/>
      <c r="D232" s="203" t="s">
        <v>328</v>
      </c>
      <c r="E232" s="202"/>
      <c r="F232" s="317" t="s">
        <v>606</v>
      </c>
      <c r="G232" s="420"/>
      <c r="H232" s="430"/>
      <c r="I232" s="428"/>
      <c r="J232" s="434"/>
      <c r="K232" s="383"/>
      <c r="L232" s="383"/>
      <c r="M232" s="428"/>
      <c r="N232" s="383"/>
      <c r="O232" s="383"/>
      <c r="P232" s="383"/>
      <c r="Q232" s="383"/>
      <c r="R232" s="383"/>
      <c r="S232" s="383"/>
      <c r="T232" s="373"/>
      <c r="U232" s="373"/>
      <c r="V232" s="373"/>
      <c r="W232" s="373"/>
      <c r="X232" s="393"/>
      <c r="Y232" s="393"/>
      <c r="Z232" s="373"/>
      <c r="AA232" s="390"/>
    </row>
    <row r="233" spans="1:27">
      <c r="A233" s="432"/>
      <c r="B233" s="403"/>
      <c r="C233" s="484"/>
      <c r="D233" s="203" t="s">
        <v>328</v>
      </c>
      <c r="E233" s="202"/>
      <c r="F233" s="318" t="s">
        <v>607</v>
      </c>
      <c r="G233" s="420"/>
      <c r="H233" s="430"/>
      <c r="I233" s="428"/>
      <c r="J233" s="434"/>
      <c r="K233" s="383"/>
      <c r="L233" s="383"/>
      <c r="M233" s="428"/>
      <c r="N233" s="383"/>
      <c r="O233" s="383"/>
      <c r="P233" s="383"/>
      <c r="Q233" s="383"/>
      <c r="R233" s="383"/>
      <c r="S233" s="383"/>
      <c r="T233" s="373"/>
      <c r="U233" s="373"/>
      <c r="V233" s="373"/>
      <c r="W233" s="373"/>
      <c r="X233" s="393"/>
      <c r="Y233" s="393"/>
      <c r="Z233" s="373"/>
      <c r="AA233" s="390"/>
    </row>
    <row r="234" spans="1:27">
      <c r="A234" s="432"/>
      <c r="B234" s="403"/>
      <c r="C234" s="484"/>
      <c r="D234" s="203" t="s">
        <v>328</v>
      </c>
      <c r="E234" s="202"/>
      <c r="F234" s="11" t="s">
        <v>608</v>
      </c>
      <c r="G234" s="386"/>
      <c r="H234" s="430"/>
      <c r="I234" s="429"/>
      <c r="J234" s="435"/>
      <c r="K234" s="384"/>
      <c r="L234" s="384"/>
      <c r="M234" s="429"/>
      <c r="N234" s="384"/>
      <c r="O234" s="384"/>
      <c r="P234" s="384"/>
      <c r="Q234" s="384"/>
      <c r="R234" s="384"/>
      <c r="S234" s="384"/>
      <c r="T234" s="374"/>
      <c r="U234" s="374"/>
      <c r="V234" s="374"/>
      <c r="W234" s="374"/>
      <c r="X234" s="394"/>
      <c r="Y234" s="394"/>
      <c r="Z234" s="374"/>
      <c r="AA234" s="391"/>
    </row>
    <row r="235" spans="1:27">
      <c r="A235" s="363"/>
      <c r="B235" s="403"/>
      <c r="C235" s="322" t="s">
        <v>237</v>
      </c>
      <c r="D235" s="267"/>
      <c r="E235" s="328"/>
      <c r="F235" s="264"/>
      <c r="G235" s="247"/>
      <c r="H235" s="269"/>
      <c r="I235" s="270">
        <f>SUM(I62:I234)</f>
        <v>1396250.1919672331</v>
      </c>
      <c r="J235" s="39">
        <f>SUM(J63:J234)</f>
        <v>1380732.4564499999</v>
      </c>
      <c r="K235" s="39">
        <f>J235-I235</f>
        <v>-15517.735517233144</v>
      </c>
      <c r="L235" s="23"/>
      <c r="M235" s="270">
        <f>SUM(M62:M234)</f>
        <v>1380732.4564499999</v>
      </c>
      <c r="N235" s="39">
        <f>SUM(N63:N234)</f>
        <v>0</v>
      </c>
      <c r="O235" s="39">
        <f t="shared" ref="O235:Z235" si="2">SUM(O63:O234)</f>
        <v>0</v>
      </c>
      <c r="P235" s="39">
        <f t="shared" si="2"/>
        <v>0</v>
      </c>
      <c r="Q235" s="39">
        <f t="shared" si="2"/>
        <v>0</v>
      </c>
      <c r="R235" s="39">
        <f t="shared" si="2"/>
        <v>0</v>
      </c>
      <c r="S235" s="39">
        <f t="shared" si="2"/>
        <v>0</v>
      </c>
      <c r="T235" s="39">
        <f t="shared" si="2"/>
        <v>0</v>
      </c>
      <c r="U235" s="39">
        <f t="shared" si="2"/>
        <v>0</v>
      </c>
      <c r="V235" s="367">
        <f>V63</f>
        <v>0.12790000000000001</v>
      </c>
      <c r="W235" s="367" t="str">
        <f>W63</f>
        <v>10,90%</v>
      </c>
      <c r="X235" s="39">
        <f t="shared" si="2"/>
        <v>1120</v>
      </c>
      <c r="Y235" s="39">
        <f t="shared" si="2"/>
        <v>1312</v>
      </c>
      <c r="Z235" s="39">
        <f t="shared" si="2"/>
        <v>0</v>
      </c>
      <c r="AA235" s="347"/>
    </row>
    <row r="236" spans="1:27" ht="56.25">
      <c r="A236" s="363">
        <v>28</v>
      </c>
      <c r="B236" s="403"/>
      <c r="C236" s="323" t="s">
        <v>238</v>
      </c>
      <c r="D236" s="243" t="s">
        <v>330</v>
      </c>
      <c r="E236" s="329" t="s">
        <v>334</v>
      </c>
      <c r="F236" s="271" t="s">
        <v>335</v>
      </c>
      <c r="G236" s="247">
        <v>2023</v>
      </c>
      <c r="H236" s="270"/>
      <c r="I236" s="272">
        <f>SUM(I237:I302)</f>
        <v>754406.26320000039</v>
      </c>
      <c r="J236" s="39">
        <f>SUM(J237:J302)</f>
        <v>734555.51881571475</v>
      </c>
      <c r="K236" s="39">
        <f>J236-I236</f>
        <v>-19850.744384285645</v>
      </c>
      <c r="L236" s="39"/>
      <c r="M236" s="270">
        <f>SUM(M237:M302)</f>
        <v>0</v>
      </c>
      <c r="N236" s="193">
        <f>J236</f>
        <v>734555.51881571475</v>
      </c>
      <c r="O236" s="39"/>
      <c r="P236" s="39"/>
      <c r="Q236" s="39"/>
      <c r="R236" s="226"/>
      <c r="S236" s="226"/>
      <c r="T236" s="226"/>
      <c r="U236" s="226"/>
      <c r="V236" s="226"/>
      <c r="W236" s="226"/>
      <c r="X236" s="226"/>
      <c r="Y236" s="226"/>
      <c r="Z236" s="226"/>
      <c r="AA236" s="347"/>
    </row>
    <row r="237" spans="1:27">
      <c r="A237" s="364" t="s">
        <v>77</v>
      </c>
      <c r="B237" s="403"/>
      <c r="C237" s="324" t="s">
        <v>239</v>
      </c>
      <c r="D237" s="203" t="s">
        <v>328</v>
      </c>
      <c r="E237" s="330">
        <v>3</v>
      </c>
      <c r="F237" s="319">
        <v>3</v>
      </c>
      <c r="G237" s="247">
        <v>2023</v>
      </c>
      <c r="H237" s="273"/>
      <c r="I237" s="217">
        <v>6014.4</v>
      </c>
      <c r="J237" s="284">
        <v>6014.4</v>
      </c>
      <c r="K237" s="39">
        <f t="shared" ref="K237:K302" si="3">J237-I237</f>
        <v>0</v>
      </c>
      <c r="L237" s="50"/>
      <c r="M237" s="217"/>
      <c r="N237" s="194"/>
      <c r="O237" s="39"/>
      <c r="P237" s="39"/>
      <c r="Q237" s="39"/>
      <c r="R237" s="226"/>
      <c r="S237" s="226"/>
      <c r="T237" s="226"/>
      <c r="U237" s="226"/>
      <c r="V237" s="226"/>
      <c r="W237" s="226"/>
      <c r="X237" s="226"/>
      <c r="Y237" s="226"/>
      <c r="Z237" s="226"/>
      <c r="AA237" s="347"/>
    </row>
    <row r="238" spans="1:27">
      <c r="A238" s="364" t="s">
        <v>78</v>
      </c>
      <c r="B238" s="403"/>
      <c r="C238" s="324" t="s">
        <v>239</v>
      </c>
      <c r="D238" s="203" t="s">
        <v>328</v>
      </c>
      <c r="E238" s="331">
        <v>5</v>
      </c>
      <c r="F238" s="213">
        <v>5</v>
      </c>
      <c r="G238" s="247">
        <v>2023</v>
      </c>
      <c r="H238" s="273"/>
      <c r="I238" s="217">
        <f>6944+10416</f>
        <v>17360</v>
      </c>
      <c r="J238" s="284">
        <f>6944+10416</f>
        <v>17360</v>
      </c>
      <c r="K238" s="39">
        <f t="shared" si="3"/>
        <v>0</v>
      </c>
      <c r="L238" s="49"/>
      <c r="M238" s="217"/>
      <c r="N238" s="194"/>
      <c r="O238" s="39"/>
      <c r="P238" s="39"/>
      <c r="Q238" s="39"/>
      <c r="R238" s="226"/>
      <c r="S238" s="226"/>
      <c r="T238" s="226"/>
      <c r="U238" s="226"/>
      <c r="V238" s="226"/>
      <c r="W238" s="226"/>
      <c r="X238" s="226"/>
      <c r="Y238" s="226"/>
      <c r="Z238" s="226"/>
      <c r="AA238" s="347"/>
    </row>
    <row r="239" spans="1:27">
      <c r="A239" s="364" t="s">
        <v>79</v>
      </c>
      <c r="B239" s="403"/>
      <c r="C239" s="324" t="s">
        <v>240</v>
      </c>
      <c r="D239" s="203" t="s">
        <v>329</v>
      </c>
      <c r="E239" s="331">
        <v>9</v>
      </c>
      <c r="F239" s="213">
        <v>9</v>
      </c>
      <c r="G239" s="247">
        <v>2023</v>
      </c>
      <c r="H239" s="273"/>
      <c r="I239" s="217">
        <v>4268.7</v>
      </c>
      <c r="J239" s="284">
        <v>4268.7</v>
      </c>
      <c r="K239" s="39">
        <f t="shared" si="3"/>
        <v>0</v>
      </c>
      <c r="L239" s="49"/>
      <c r="M239" s="217"/>
      <c r="N239" s="194"/>
      <c r="O239" s="39"/>
      <c r="P239" s="39"/>
      <c r="Q239" s="39"/>
      <c r="R239" s="226"/>
      <c r="S239" s="226"/>
      <c r="T239" s="226"/>
      <c r="U239" s="226"/>
      <c r="V239" s="226"/>
      <c r="W239" s="226"/>
      <c r="X239" s="226"/>
      <c r="Y239" s="226"/>
      <c r="Z239" s="226"/>
      <c r="AA239" s="347"/>
    </row>
    <row r="240" spans="1:27">
      <c r="A240" s="364" t="s">
        <v>80</v>
      </c>
      <c r="B240" s="403"/>
      <c r="C240" s="324" t="s">
        <v>241</v>
      </c>
      <c r="D240" s="203" t="s">
        <v>329</v>
      </c>
      <c r="E240" s="331">
        <v>8</v>
      </c>
      <c r="F240" s="213">
        <v>8</v>
      </c>
      <c r="G240" s="247">
        <v>2023</v>
      </c>
      <c r="H240" s="273"/>
      <c r="I240" s="217">
        <v>2978.4</v>
      </c>
      <c r="J240" s="284">
        <v>2978.4</v>
      </c>
      <c r="K240" s="39">
        <f t="shared" si="3"/>
        <v>0</v>
      </c>
      <c r="L240" s="50"/>
      <c r="M240" s="217"/>
      <c r="N240" s="194"/>
      <c r="O240" s="39"/>
      <c r="P240" s="39"/>
      <c r="Q240" s="39"/>
      <c r="R240" s="226"/>
      <c r="S240" s="226"/>
      <c r="T240" s="226"/>
      <c r="U240" s="226"/>
      <c r="V240" s="226"/>
      <c r="W240" s="226"/>
      <c r="X240" s="226"/>
      <c r="Y240" s="226"/>
      <c r="Z240" s="226"/>
      <c r="AA240" s="347"/>
    </row>
    <row r="241" spans="1:27">
      <c r="A241" s="364" t="s">
        <v>81</v>
      </c>
      <c r="B241" s="403"/>
      <c r="C241" s="324" t="s">
        <v>242</v>
      </c>
      <c r="D241" s="203" t="s">
        <v>328</v>
      </c>
      <c r="E241" s="331">
        <v>64</v>
      </c>
      <c r="F241" s="213">
        <v>64</v>
      </c>
      <c r="G241" s="247">
        <v>2023</v>
      </c>
      <c r="H241" s="273"/>
      <c r="I241" s="217">
        <v>18604.800000000003</v>
      </c>
      <c r="J241" s="284">
        <f>10465.2+8139.6</f>
        <v>18604.800000000003</v>
      </c>
      <c r="K241" s="39">
        <f t="shared" si="3"/>
        <v>0</v>
      </c>
      <c r="L241" s="50"/>
      <c r="M241" s="217"/>
      <c r="N241" s="194"/>
      <c r="O241" s="39"/>
      <c r="P241" s="39"/>
      <c r="Q241" s="39"/>
      <c r="R241" s="226"/>
      <c r="S241" s="226"/>
      <c r="T241" s="226"/>
      <c r="U241" s="226"/>
      <c r="V241" s="226"/>
      <c r="W241" s="226"/>
      <c r="X241" s="226"/>
      <c r="Y241" s="226"/>
      <c r="Z241" s="226"/>
      <c r="AA241" s="347"/>
    </row>
    <row r="242" spans="1:27">
      <c r="A242" s="364" t="s">
        <v>82</v>
      </c>
      <c r="B242" s="403"/>
      <c r="C242" s="324" t="s">
        <v>256</v>
      </c>
      <c r="D242" s="203" t="s">
        <v>329</v>
      </c>
      <c r="E242" s="331">
        <v>3</v>
      </c>
      <c r="F242" s="321"/>
      <c r="G242" s="247">
        <v>2023</v>
      </c>
      <c r="H242" s="273"/>
      <c r="I242" s="217">
        <v>1812.2642999999998</v>
      </c>
      <c r="J242" s="284"/>
      <c r="K242" s="39">
        <f t="shared" si="3"/>
        <v>-1812.2642999999998</v>
      </c>
      <c r="L242" s="50" t="s">
        <v>651</v>
      </c>
      <c r="M242" s="217"/>
      <c r="N242" s="194"/>
      <c r="O242" s="39"/>
      <c r="P242" s="39"/>
      <c r="Q242" s="39"/>
      <c r="R242" s="226"/>
      <c r="S242" s="226"/>
      <c r="T242" s="226"/>
      <c r="U242" s="226"/>
      <c r="V242" s="226"/>
      <c r="W242" s="226"/>
      <c r="X242" s="226"/>
      <c r="Y242" s="226"/>
      <c r="Z242" s="226"/>
      <c r="AA242" s="347"/>
    </row>
    <row r="243" spans="1:27">
      <c r="A243" s="364" t="s">
        <v>83</v>
      </c>
      <c r="B243" s="403"/>
      <c r="C243" s="324" t="s">
        <v>256</v>
      </c>
      <c r="D243" s="203" t="s">
        <v>329</v>
      </c>
      <c r="E243" s="331">
        <v>4</v>
      </c>
      <c r="F243" s="213">
        <v>4</v>
      </c>
      <c r="G243" s="247">
        <v>2023</v>
      </c>
      <c r="H243" s="273"/>
      <c r="I243" s="217">
        <v>6364.8</v>
      </c>
      <c r="J243" s="284">
        <v>6364.8</v>
      </c>
      <c r="K243" s="39">
        <f t="shared" si="3"/>
        <v>0</v>
      </c>
      <c r="L243" s="50"/>
      <c r="M243" s="217"/>
      <c r="N243" s="194"/>
      <c r="O243" s="39"/>
      <c r="P243" s="39"/>
      <c r="Q243" s="39"/>
      <c r="R243" s="226"/>
      <c r="S243" s="226"/>
      <c r="T243" s="226"/>
      <c r="U243" s="226"/>
      <c r="V243" s="226"/>
      <c r="W243" s="226"/>
      <c r="X243" s="226"/>
      <c r="Y243" s="226"/>
      <c r="Z243" s="226"/>
      <c r="AA243" s="347"/>
    </row>
    <row r="244" spans="1:27">
      <c r="A244" s="364" t="s">
        <v>84</v>
      </c>
      <c r="B244" s="403"/>
      <c r="C244" s="324" t="s">
        <v>256</v>
      </c>
      <c r="D244" s="203" t="s">
        <v>329</v>
      </c>
      <c r="E244" s="331">
        <v>4</v>
      </c>
      <c r="F244" s="213">
        <v>4</v>
      </c>
      <c r="G244" s="247">
        <v>2023</v>
      </c>
      <c r="H244" s="273"/>
      <c r="I244" s="217">
        <v>7099.2</v>
      </c>
      <c r="J244" s="284">
        <v>7099.2</v>
      </c>
      <c r="K244" s="39">
        <f t="shared" si="3"/>
        <v>0</v>
      </c>
      <c r="L244" s="50"/>
      <c r="M244" s="217"/>
      <c r="N244" s="194"/>
      <c r="O244" s="39"/>
      <c r="P244" s="39"/>
      <c r="Q244" s="39"/>
      <c r="R244" s="226"/>
      <c r="S244" s="226"/>
      <c r="T244" s="226"/>
      <c r="U244" s="226"/>
      <c r="V244" s="226"/>
      <c r="W244" s="226"/>
      <c r="X244" s="226"/>
      <c r="Y244" s="226"/>
      <c r="Z244" s="226"/>
      <c r="AA244" s="347"/>
    </row>
    <row r="245" spans="1:27">
      <c r="A245" s="364" t="s">
        <v>85</v>
      </c>
      <c r="B245" s="403"/>
      <c r="C245" s="324" t="s">
        <v>258</v>
      </c>
      <c r="D245" s="203" t="s">
        <v>329</v>
      </c>
      <c r="E245" s="331">
        <v>3</v>
      </c>
      <c r="F245" s="213">
        <v>3</v>
      </c>
      <c r="G245" s="247">
        <v>2023</v>
      </c>
      <c r="H245" s="273"/>
      <c r="I245" s="217">
        <v>1155.8399999999999</v>
      </c>
      <c r="J245" s="284">
        <v>1155.8399999999999</v>
      </c>
      <c r="K245" s="39">
        <f t="shared" si="3"/>
        <v>0</v>
      </c>
      <c r="L245" s="50"/>
      <c r="M245" s="217"/>
      <c r="N245" s="194"/>
      <c r="O245" s="39"/>
      <c r="P245" s="39"/>
      <c r="Q245" s="39"/>
      <c r="R245" s="226"/>
      <c r="S245" s="226"/>
      <c r="T245" s="226"/>
      <c r="U245" s="226"/>
      <c r="V245" s="226"/>
      <c r="W245" s="226"/>
      <c r="X245" s="226"/>
      <c r="Y245" s="226"/>
      <c r="Z245" s="226"/>
      <c r="AA245" s="347"/>
    </row>
    <row r="246" spans="1:27">
      <c r="A246" s="364" t="s">
        <v>86</v>
      </c>
      <c r="B246" s="403"/>
      <c r="C246" s="324" t="s">
        <v>257</v>
      </c>
      <c r="D246" s="203" t="s">
        <v>329</v>
      </c>
      <c r="E246" s="331">
        <v>3</v>
      </c>
      <c r="F246" s="213">
        <v>3</v>
      </c>
      <c r="G246" s="247">
        <v>2023</v>
      </c>
      <c r="H246" s="273"/>
      <c r="I246" s="217">
        <v>967.68</v>
      </c>
      <c r="J246" s="284">
        <v>967.68</v>
      </c>
      <c r="K246" s="39">
        <f t="shared" si="3"/>
        <v>0</v>
      </c>
      <c r="L246" s="50"/>
      <c r="M246" s="217"/>
      <c r="N246" s="194"/>
      <c r="O246" s="39"/>
      <c r="P246" s="39"/>
      <c r="Q246" s="39"/>
      <c r="R246" s="226"/>
      <c r="S246" s="226"/>
      <c r="T246" s="226"/>
      <c r="U246" s="226"/>
      <c r="V246" s="226"/>
      <c r="W246" s="226"/>
      <c r="X246" s="226"/>
      <c r="Y246" s="226"/>
      <c r="Z246" s="226"/>
      <c r="AA246" s="347"/>
    </row>
    <row r="247" spans="1:27">
      <c r="A247" s="364" t="s">
        <v>87</v>
      </c>
      <c r="B247" s="403"/>
      <c r="C247" s="324" t="s">
        <v>257</v>
      </c>
      <c r="D247" s="203" t="s">
        <v>329</v>
      </c>
      <c r="E247" s="331">
        <v>26</v>
      </c>
      <c r="F247" s="213">
        <v>26</v>
      </c>
      <c r="G247" s="247">
        <v>2023</v>
      </c>
      <c r="H247" s="273"/>
      <c r="I247" s="217">
        <v>539.53458000000012</v>
      </c>
      <c r="J247" s="284">
        <v>539.53458000000001</v>
      </c>
      <c r="K247" s="39">
        <f t="shared" si="3"/>
        <v>0</v>
      </c>
      <c r="L247" s="50"/>
      <c r="M247" s="217"/>
      <c r="N247" s="194"/>
      <c r="O247" s="39"/>
      <c r="P247" s="39"/>
      <c r="Q247" s="39"/>
      <c r="R247" s="226"/>
      <c r="S247" s="226"/>
      <c r="T247" s="226"/>
      <c r="U247" s="226"/>
      <c r="V247" s="226"/>
      <c r="W247" s="226"/>
      <c r="X247" s="226"/>
      <c r="Y247" s="226"/>
      <c r="Z247" s="226"/>
      <c r="AA247" s="347"/>
    </row>
    <row r="248" spans="1:27">
      <c r="A248" s="364" t="s">
        <v>88</v>
      </c>
      <c r="B248" s="403"/>
      <c r="C248" s="324" t="s">
        <v>257</v>
      </c>
      <c r="D248" s="203" t="s">
        <v>329</v>
      </c>
      <c r="E248" s="331">
        <v>30</v>
      </c>
      <c r="F248" s="213">
        <v>30</v>
      </c>
      <c r="G248" s="247">
        <v>2023</v>
      </c>
      <c r="H248" s="273"/>
      <c r="I248" s="217">
        <v>887.04</v>
      </c>
      <c r="J248" s="284">
        <v>887.04</v>
      </c>
      <c r="K248" s="39">
        <f t="shared" si="3"/>
        <v>0</v>
      </c>
      <c r="L248" s="50"/>
      <c r="M248" s="217"/>
      <c r="N248" s="194"/>
      <c r="O248" s="39"/>
      <c r="P248" s="39"/>
      <c r="Q248" s="39"/>
      <c r="R248" s="226"/>
      <c r="S248" s="226"/>
      <c r="T248" s="226"/>
      <c r="U248" s="226"/>
      <c r="V248" s="226"/>
      <c r="W248" s="226"/>
      <c r="X248" s="226"/>
      <c r="Y248" s="226"/>
      <c r="Z248" s="226"/>
      <c r="AA248" s="347"/>
    </row>
    <row r="249" spans="1:27">
      <c r="A249" s="364" t="s">
        <v>89</v>
      </c>
      <c r="B249" s="403"/>
      <c r="C249" s="324" t="s">
        <v>259</v>
      </c>
      <c r="D249" s="203" t="s">
        <v>328</v>
      </c>
      <c r="E249" s="331">
        <v>2</v>
      </c>
      <c r="F249" s="213">
        <v>2</v>
      </c>
      <c r="G249" s="247">
        <v>2023</v>
      </c>
      <c r="H249" s="273"/>
      <c r="I249" s="217">
        <v>435.60826000000003</v>
      </c>
      <c r="J249" s="284">
        <v>435.608</v>
      </c>
      <c r="K249" s="39">
        <f t="shared" si="3"/>
        <v>-2.6000000002568413E-4</v>
      </c>
      <c r="L249" s="50"/>
      <c r="M249" s="217"/>
      <c r="N249" s="194"/>
      <c r="O249" s="39"/>
      <c r="P249" s="39"/>
      <c r="Q249" s="39"/>
      <c r="R249" s="226"/>
      <c r="S249" s="226"/>
      <c r="T249" s="226"/>
      <c r="U249" s="226"/>
      <c r="V249" s="226"/>
      <c r="W249" s="226"/>
      <c r="X249" s="226"/>
      <c r="Y249" s="226"/>
      <c r="Z249" s="226"/>
      <c r="AA249" s="347"/>
    </row>
    <row r="250" spans="1:27">
      <c r="A250" s="364" t="s">
        <v>90</v>
      </c>
      <c r="B250" s="403"/>
      <c r="C250" s="324" t="s">
        <v>243</v>
      </c>
      <c r="D250" s="203" t="s">
        <v>329</v>
      </c>
      <c r="E250" s="331">
        <v>8</v>
      </c>
      <c r="F250" s="213">
        <v>8</v>
      </c>
      <c r="G250" s="247">
        <v>2023</v>
      </c>
      <c r="H250" s="273"/>
      <c r="I250" s="217">
        <v>231526.39999999999</v>
      </c>
      <c r="J250" s="284">
        <v>231526.39999999999</v>
      </c>
      <c r="K250" s="39">
        <f t="shared" si="3"/>
        <v>0</v>
      </c>
      <c r="L250" s="50"/>
      <c r="M250" s="217"/>
      <c r="N250" s="194"/>
      <c r="O250" s="39"/>
      <c r="P250" s="39"/>
      <c r="Q250" s="39"/>
      <c r="R250" s="226"/>
      <c r="S250" s="226"/>
      <c r="T250" s="226"/>
      <c r="U250" s="226"/>
      <c r="V250" s="226"/>
      <c r="W250" s="226"/>
      <c r="X250" s="226"/>
      <c r="Y250" s="226"/>
      <c r="Z250" s="226"/>
      <c r="AA250" s="347"/>
    </row>
    <row r="251" spans="1:27">
      <c r="A251" s="364" t="s">
        <v>91</v>
      </c>
      <c r="B251" s="403"/>
      <c r="C251" s="324" t="s">
        <v>244</v>
      </c>
      <c r="D251" s="203" t="s">
        <v>329</v>
      </c>
      <c r="E251" s="331">
        <v>106</v>
      </c>
      <c r="F251" s="213">
        <v>106</v>
      </c>
      <c r="G251" s="247">
        <v>2023</v>
      </c>
      <c r="H251" s="273"/>
      <c r="I251" s="217">
        <v>30500</v>
      </c>
      <c r="J251" s="284">
        <v>30500</v>
      </c>
      <c r="K251" s="39">
        <f t="shared" si="3"/>
        <v>0</v>
      </c>
      <c r="L251" s="50"/>
      <c r="M251" s="217"/>
      <c r="N251" s="194"/>
      <c r="O251" s="39"/>
      <c r="P251" s="39"/>
      <c r="Q251" s="39"/>
      <c r="R251" s="226"/>
      <c r="S251" s="226"/>
      <c r="T251" s="226"/>
      <c r="U251" s="226"/>
      <c r="V251" s="226"/>
      <c r="W251" s="226"/>
      <c r="X251" s="226"/>
      <c r="Y251" s="226"/>
      <c r="Z251" s="226"/>
      <c r="AA251" s="347"/>
    </row>
    <row r="252" spans="1:27">
      <c r="A252" s="364" t="s">
        <v>92</v>
      </c>
      <c r="B252" s="403"/>
      <c r="C252" s="324" t="s">
        <v>245</v>
      </c>
      <c r="D252" s="203" t="s">
        <v>329</v>
      </c>
      <c r="E252" s="331">
        <v>3</v>
      </c>
      <c r="F252" s="213">
        <v>3</v>
      </c>
      <c r="G252" s="247">
        <v>2023</v>
      </c>
      <c r="H252" s="273"/>
      <c r="I252" s="217">
        <v>2398.3110000000001</v>
      </c>
      <c r="J252" s="284">
        <v>2398.3110000000001</v>
      </c>
      <c r="K252" s="39">
        <f t="shared" si="3"/>
        <v>0</v>
      </c>
      <c r="L252" s="50"/>
      <c r="M252" s="217"/>
      <c r="N252" s="194"/>
      <c r="O252" s="39"/>
      <c r="P252" s="39"/>
      <c r="Q252" s="39"/>
      <c r="R252" s="226"/>
      <c r="S252" s="226"/>
      <c r="T252" s="226"/>
      <c r="U252" s="226"/>
      <c r="V252" s="226"/>
      <c r="W252" s="226"/>
      <c r="X252" s="226"/>
      <c r="Y252" s="226"/>
      <c r="Z252" s="226"/>
      <c r="AA252" s="347"/>
    </row>
    <row r="253" spans="1:27">
      <c r="A253" s="364" t="s">
        <v>93</v>
      </c>
      <c r="B253" s="403"/>
      <c r="C253" s="324" t="s">
        <v>246</v>
      </c>
      <c r="D253" s="203" t="s">
        <v>329</v>
      </c>
      <c r="E253" s="331">
        <v>1</v>
      </c>
      <c r="F253" s="213">
        <v>1</v>
      </c>
      <c r="G253" s="247">
        <v>2023</v>
      </c>
      <c r="H253" s="273"/>
      <c r="I253" s="217">
        <v>10000</v>
      </c>
      <c r="J253" s="284">
        <v>10000</v>
      </c>
      <c r="K253" s="39">
        <f t="shared" si="3"/>
        <v>0</v>
      </c>
      <c r="L253" s="50"/>
      <c r="M253" s="217"/>
      <c r="N253" s="194"/>
      <c r="O253" s="39"/>
      <c r="P253" s="39"/>
      <c r="Q253" s="39"/>
      <c r="R253" s="226"/>
      <c r="S253" s="226"/>
      <c r="T253" s="226"/>
      <c r="U253" s="226"/>
      <c r="V253" s="226"/>
      <c r="W253" s="226"/>
      <c r="X253" s="226"/>
      <c r="Y253" s="226"/>
      <c r="Z253" s="226"/>
      <c r="AA253" s="347"/>
    </row>
    <row r="254" spans="1:27">
      <c r="A254" s="364" t="s">
        <v>94</v>
      </c>
      <c r="B254" s="403"/>
      <c r="C254" s="324" t="s">
        <v>247</v>
      </c>
      <c r="D254" s="203" t="s">
        <v>329</v>
      </c>
      <c r="E254" s="331">
        <v>1</v>
      </c>
      <c r="F254" s="213">
        <v>1</v>
      </c>
      <c r="G254" s="247">
        <v>2023</v>
      </c>
      <c r="H254" s="273"/>
      <c r="I254" s="217">
        <v>10505.799999999997</v>
      </c>
      <c r="J254" s="284">
        <v>10505.8</v>
      </c>
      <c r="K254" s="39">
        <f t="shared" si="3"/>
        <v>0</v>
      </c>
      <c r="L254" s="50"/>
      <c r="M254" s="217"/>
      <c r="N254" s="194"/>
      <c r="O254" s="39"/>
      <c r="P254" s="39"/>
      <c r="Q254" s="39"/>
      <c r="R254" s="226"/>
      <c r="S254" s="226"/>
      <c r="T254" s="226"/>
      <c r="U254" s="226"/>
      <c r="V254" s="226"/>
      <c r="W254" s="226"/>
      <c r="X254" s="226"/>
      <c r="Y254" s="226"/>
      <c r="Z254" s="226"/>
      <c r="AA254" s="347"/>
    </row>
    <row r="255" spans="1:27">
      <c r="A255" s="364" t="s">
        <v>105</v>
      </c>
      <c r="B255" s="403"/>
      <c r="C255" s="324" t="s">
        <v>247</v>
      </c>
      <c r="D255" s="203" t="s">
        <v>329</v>
      </c>
      <c r="E255" s="331">
        <v>1</v>
      </c>
      <c r="F255" s="213">
        <v>1</v>
      </c>
      <c r="G255" s="247">
        <v>2023</v>
      </c>
      <c r="H255" s="273"/>
      <c r="I255" s="217">
        <v>11120.166999999999</v>
      </c>
      <c r="J255" s="284">
        <v>11120.166999999999</v>
      </c>
      <c r="K255" s="39">
        <f t="shared" si="3"/>
        <v>0</v>
      </c>
      <c r="L255" s="50"/>
      <c r="M255" s="217"/>
      <c r="N255" s="194"/>
      <c r="O255" s="39"/>
      <c r="P255" s="39"/>
      <c r="Q255" s="39"/>
      <c r="R255" s="226"/>
      <c r="S255" s="226"/>
      <c r="T255" s="226"/>
      <c r="U255" s="226"/>
      <c r="V255" s="226"/>
      <c r="W255" s="226"/>
      <c r="X255" s="226"/>
      <c r="Y255" s="226"/>
      <c r="Z255" s="226"/>
      <c r="AA255" s="347"/>
    </row>
    <row r="256" spans="1:27">
      <c r="A256" s="364" t="s">
        <v>106</v>
      </c>
      <c r="B256" s="403"/>
      <c r="C256" s="324" t="s">
        <v>248</v>
      </c>
      <c r="D256" s="203" t="s">
        <v>329</v>
      </c>
      <c r="E256" s="331">
        <v>2</v>
      </c>
      <c r="F256" s="213">
        <v>2</v>
      </c>
      <c r="G256" s="247">
        <v>2023</v>
      </c>
      <c r="H256" s="273"/>
      <c r="I256" s="217">
        <v>979.6</v>
      </c>
      <c r="J256" s="284">
        <v>979.6</v>
      </c>
      <c r="K256" s="39">
        <f t="shared" si="3"/>
        <v>0</v>
      </c>
      <c r="L256" s="50"/>
      <c r="M256" s="217"/>
      <c r="N256" s="194"/>
      <c r="O256" s="39"/>
      <c r="P256" s="39"/>
      <c r="Q256" s="39"/>
      <c r="R256" s="226"/>
      <c r="S256" s="226"/>
      <c r="T256" s="226"/>
      <c r="U256" s="226"/>
      <c r="V256" s="226"/>
      <c r="W256" s="226"/>
      <c r="X256" s="226"/>
      <c r="Y256" s="226"/>
      <c r="Z256" s="226"/>
      <c r="AA256" s="347"/>
    </row>
    <row r="257" spans="1:27">
      <c r="A257" s="364" t="s">
        <v>107</v>
      </c>
      <c r="B257" s="403"/>
      <c r="C257" s="324" t="s">
        <v>249</v>
      </c>
      <c r="D257" s="203" t="s">
        <v>329</v>
      </c>
      <c r="E257" s="331">
        <v>2</v>
      </c>
      <c r="F257" s="213">
        <v>2</v>
      </c>
      <c r="G257" s="247">
        <v>2023</v>
      </c>
      <c r="H257" s="273"/>
      <c r="I257" s="217">
        <v>3153.4</v>
      </c>
      <c r="J257" s="284">
        <v>3153.4</v>
      </c>
      <c r="K257" s="39">
        <f t="shared" si="3"/>
        <v>0</v>
      </c>
      <c r="L257" s="50"/>
      <c r="M257" s="217"/>
      <c r="N257" s="194"/>
      <c r="O257" s="39"/>
      <c r="P257" s="39"/>
      <c r="Q257" s="39"/>
      <c r="R257" s="226"/>
      <c r="S257" s="226"/>
      <c r="T257" s="226"/>
      <c r="U257" s="226"/>
      <c r="V257" s="226"/>
      <c r="W257" s="226"/>
      <c r="X257" s="226"/>
      <c r="Y257" s="226"/>
      <c r="Z257" s="226"/>
      <c r="AA257" s="347"/>
    </row>
    <row r="258" spans="1:27">
      <c r="A258" s="364" t="s">
        <v>108</v>
      </c>
      <c r="B258" s="403"/>
      <c r="C258" s="324" t="s">
        <v>250</v>
      </c>
      <c r="D258" s="203" t="s">
        <v>329</v>
      </c>
      <c r="E258" s="331">
        <v>1</v>
      </c>
      <c r="F258" s="213">
        <v>1</v>
      </c>
      <c r="G258" s="247">
        <v>2023</v>
      </c>
      <c r="H258" s="273"/>
      <c r="I258" s="217">
        <v>1276.4000000000001</v>
      </c>
      <c r="J258" s="284">
        <v>1276.4000000000001</v>
      </c>
      <c r="K258" s="39">
        <f t="shared" si="3"/>
        <v>0</v>
      </c>
      <c r="L258" s="50"/>
      <c r="M258" s="217"/>
      <c r="N258" s="194"/>
      <c r="O258" s="39"/>
      <c r="P258" s="39"/>
      <c r="Q258" s="39"/>
      <c r="R258" s="226"/>
      <c r="S258" s="226"/>
      <c r="T258" s="226"/>
      <c r="U258" s="226"/>
      <c r="V258" s="226"/>
      <c r="W258" s="226"/>
      <c r="X258" s="226"/>
      <c r="Y258" s="226"/>
      <c r="Z258" s="226"/>
      <c r="AA258" s="347"/>
    </row>
    <row r="259" spans="1:27" ht="78.75">
      <c r="A259" s="364" t="s">
        <v>109</v>
      </c>
      <c r="B259" s="403"/>
      <c r="C259" s="324" t="s">
        <v>73</v>
      </c>
      <c r="D259" s="203" t="s">
        <v>329</v>
      </c>
      <c r="E259" s="331">
        <v>4</v>
      </c>
      <c r="F259" s="321"/>
      <c r="G259" s="247">
        <v>2023</v>
      </c>
      <c r="H259" s="273"/>
      <c r="I259" s="217">
        <v>2057.3809200000001</v>
      </c>
      <c r="J259" s="284"/>
      <c r="K259" s="39">
        <f t="shared" si="3"/>
        <v>-2057.3809200000001</v>
      </c>
      <c r="L259" s="50" t="s">
        <v>652</v>
      </c>
      <c r="M259" s="217"/>
      <c r="N259" s="194"/>
      <c r="O259" s="39"/>
      <c r="P259" s="39"/>
      <c r="Q259" s="39"/>
      <c r="R259" s="226"/>
      <c r="S259" s="226"/>
      <c r="T259" s="226"/>
      <c r="U259" s="226"/>
      <c r="V259" s="226"/>
      <c r="W259" s="226"/>
      <c r="X259" s="226"/>
      <c r="Y259" s="226"/>
      <c r="Z259" s="226"/>
      <c r="AA259" s="347"/>
    </row>
    <row r="260" spans="1:27">
      <c r="A260" s="364" t="s">
        <v>110</v>
      </c>
      <c r="B260" s="403"/>
      <c r="C260" s="324" t="s">
        <v>73</v>
      </c>
      <c r="D260" s="203" t="s">
        <v>329</v>
      </c>
      <c r="E260" s="331">
        <v>20</v>
      </c>
      <c r="F260" s="213">
        <v>20</v>
      </c>
      <c r="G260" s="247">
        <v>2023</v>
      </c>
      <c r="H260" s="273"/>
      <c r="I260" s="217">
        <v>10438.4</v>
      </c>
      <c r="J260" s="284">
        <v>9320</v>
      </c>
      <c r="K260" s="39">
        <f t="shared" si="3"/>
        <v>-1118.3999999999996</v>
      </c>
      <c r="L260" s="50" t="s">
        <v>653</v>
      </c>
      <c r="M260" s="217"/>
      <c r="N260" s="194"/>
      <c r="O260" s="39"/>
      <c r="P260" s="39"/>
      <c r="Q260" s="39"/>
      <c r="R260" s="226"/>
      <c r="S260" s="226"/>
      <c r="T260" s="226"/>
      <c r="U260" s="226"/>
      <c r="V260" s="226"/>
      <c r="W260" s="226"/>
      <c r="X260" s="226"/>
      <c r="Y260" s="226"/>
      <c r="Z260" s="226"/>
      <c r="AA260" s="347"/>
    </row>
    <row r="261" spans="1:27">
      <c r="A261" s="364" t="s">
        <v>111</v>
      </c>
      <c r="B261" s="403"/>
      <c r="C261" s="324" t="s">
        <v>251</v>
      </c>
      <c r="D261" s="203" t="s">
        <v>329</v>
      </c>
      <c r="E261" s="331">
        <v>8</v>
      </c>
      <c r="F261" s="213">
        <v>8</v>
      </c>
      <c r="G261" s="247">
        <v>2023</v>
      </c>
      <c r="H261" s="273"/>
      <c r="I261" s="217">
        <v>564.40319999999997</v>
      </c>
      <c r="J261" s="284">
        <v>500</v>
      </c>
      <c r="K261" s="39">
        <f t="shared" si="3"/>
        <v>-64.40319999999997</v>
      </c>
      <c r="L261" s="50" t="s">
        <v>653</v>
      </c>
      <c r="M261" s="217"/>
      <c r="N261" s="194"/>
      <c r="O261" s="39"/>
      <c r="P261" s="39"/>
      <c r="Q261" s="39"/>
      <c r="R261" s="226"/>
      <c r="S261" s="226"/>
      <c r="T261" s="226"/>
      <c r="U261" s="226"/>
      <c r="V261" s="226"/>
      <c r="W261" s="226"/>
      <c r="X261" s="226"/>
      <c r="Y261" s="226"/>
      <c r="Z261" s="226"/>
      <c r="AA261" s="347"/>
    </row>
    <row r="262" spans="1:27">
      <c r="A262" s="364" t="s">
        <v>112</v>
      </c>
      <c r="B262" s="403"/>
      <c r="C262" s="324" t="s">
        <v>252</v>
      </c>
      <c r="D262" s="203" t="s">
        <v>329</v>
      </c>
      <c r="E262" s="331">
        <v>6</v>
      </c>
      <c r="F262" s="213">
        <v>6</v>
      </c>
      <c r="G262" s="247">
        <v>2023</v>
      </c>
      <c r="H262" s="273"/>
      <c r="I262" s="217">
        <v>2188.8000000000002</v>
      </c>
      <c r="J262" s="284">
        <v>2188.8000000000002</v>
      </c>
      <c r="K262" s="39">
        <f t="shared" si="3"/>
        <v>0</v>
      </c>
      <c r="L262" s="50"/>
      <c r="M262" s="217"/>
      <c r="N262" s="194"/>
      <c r="O262" s="39"/>
      <c r="P262" s="39"/>
      <c r="Q262" s="39"/>
      <c r="R262" s="226"/>
      <c r="S262" s="226"/>
      <c r="T262" s="226"/>
      <c r="U262" s="226"/>
      <c r="V262" s="226"/>
      <c r="W262" s="226"/>
      <c r="X262" s="226"/>
      <c r="Y262" s="226"/>
      <c r="Z262" s="226"/>
      <c r="AA262" s="347"/>
    </row>
    <row r="263" spans="1:27">
      <c r="A263" s="364" t="s">
        <v>113</v>
      </c>
      <c r="B263" s="403"/>
      <c r="C263" s="324" t="s">
        <v>74</v>
      </c>
      <c r="D263" s="203" t="s">
        <v>329</v>
      </c>
      <c r="E263" s="331">
        <v>52</v>
      </c>
      <c r="F263" s="213">
        <v>52</v>
      </c>
      <c r="G263" s="247">
        <v>2023</v>
      </c>
      <c r="H263" s="273"/>
      <c r="I263" s="217">
        <v>2849.6</v>
      </c>
      <c r="J263" s="284">
        <v>2849.6</v>
      </c>
      <c r="K263" s="39">
        <f t="shared" si="3"/>
        <v>0</v>
      </c>
      <c r="L263" s="50"/>
      <c r="M263" s="217"/>
      <c r="N263" s="194"/>
      <c r="O263" s="39"/>
      <c r="P263" s="39"/>
      <c r="Q263" s="39"/>
      <c r="R263" s="226"/>
      <c r="S263" s="226"/>
      <c r="T263" s="226"/>
      <c r="U263" s="226"/>
      <c r="V263" s="226"/>
      <c r="W263" s="226"/>
      <c r="X263" s="226"/>
      <c r="Y263" s="226"/>
      <c r="Z263" s="226"/>
      <c r="AA263" s="347"/>
    </row>
    <row r="264" spans="1:27">
      <c r="A264" s="364" t="s">
        <v>114</v>
      </c>
      <c r="B264" s="403"/>
      <c r="C264" s="324" t="s">
        <v>75</v>
      </c>
      <c r="D264" s="203" t="s">
        <v>329</v>
      </c>
      <c r="E264" s="331">
        <v>18</v>
      </c>
      <c r="F264" s="213">
        <v>18</v>
      </c>
      <c r="G264" s="247">
        <v>2023</v>
      </c>
      <c r="H264" s="273"/>
      <c r="I264" s="217">
        <v>2845.8</v>
      </c>
      <c r="J264" s="284">
        <v>2845.8</v>
      </c>
      <c r="K264" s="39">
        <f t="shared" si="3"/>
        <v>0</v>
      </c>
      <c r="L264" s="49"/>
      <c r="M264" s="217"/>
      <c r="N264" s="194"/>
      <c r="O264" s="39"/>
      <c r="P264" s="39"/>
      <c r="Q264" s="39"/>
      <c r="R264" s="226"/>
      <c r="S264" s="226"/>
      <c r="T264" s="226"/>
      <c r="U264" s="226"/>
      <c r="V264" s="226"/>
      <c r="W264" s="226"/>
      <c r="X264" s="226"/>
      <c r="Y264" s="226"/>
      <c r="Z264" s="226"/>
      <c r="AA264" s="347"/>
    </row>
    <row r="265" spans="1:27">
      <c r="A265" s="364" t="s">
        <v>115</v>
      </c>
      <c r="B265" s="403"/>
      <c r="C265" s="324" t="s">
        <v>253</v>
      </c>
      <c r="D265" s="203" t="s">
        <v>329</v>
      </c>
      <c r="E265" s="331">
        <v>52</v>
      </c>
      <c r="F265" s="213">
        <v>52</v>
      </c>
      <c r="G265" s="247">
        <v>2023</v>
      </c>
      <c r="H265" s="273"/>
      <c r="I265" s="217">
        <v>26785.200000000001</v>
      </c>
      <c r="J265" s="284">
        <f>13392.6+13392.6</f>
        <v>26785.200000000001</v>
      </c>
      <c r="K265" s="39">
        <f t="shared" si="3"/>
        <v>0</v>
      </c>
      <c r="L265" s="50"/>
      <c r="M265" s="217"/>
      <c r="N265" s="194"/>
      <c r="O265" s="39"/>
      <c r="P265" s="39"/>
      <c r="Q265" s="39"/>
      <c r="R265" s="226"/>
      <c r="S265" s="226"/>
      <c r="T265" s="226"/>
      <c r="U265" s="226"/>
      <c r="V265" s="226"/>
      <c r="W265" s="226"/>
      <c r="X265" s="226"/>
      <c r="Y265" s="226"/>
      <c r="Z265" s="226"/>
      <c r="AA265" s="347"/>
    </row>
    <row r="266" spans="1:27">
      <c r="A266" s="364" t="s">
        <v>116</v>
      </c>
      <c r="B266" s="403"/>
      <c r="C266" s="324" t="s">
        <v>254</v>
      </c>
      <c r="D266" s="203" t="s">
        <v>329</v>
      </c>
      <c r="E266" s="331">
        <v>8</v>
      </c>
      <c r="F266" s="213">
        <v>8</v>
      </c>
      <c r="G266" s="247">
        <v>2023</v>
      </c>
      <c r="H266" s="274"/>
      <c r="I266" s="217">
        <f>768.934</f>
        <v>768.93399999999997</v>
      </c>
      <c r="J266" s="284">
        <v>768.93399999999997</v>
      </c>
      <c r="K266" s="38">
        <f t="shared" si="3"/>
        <v>0</v>
      </c>
      <c r="L266" s="49"/>
      <c r="M266" s="217"/>
      <c r="N266" s="194"/>
      <c r="O266" s="39"/>
      <c r="P266" s="39"/>
      <c r="Q266" s="39"/>
      <c r="R266" s="226"/>
      <c r="S266" s="226"/>
      <c r="T266" s="226"/>
      <c r="U266" s="226"/>
      <c r="V266" s="226"/>
      <c r="W266" s="226"/>
      <c r="X266" s="226"/>
      <c r="Y266" s="226"/>
      <c r="Z266" s="226"/>
      <c r="AA266" s="347"/>
    </row>
    <row r="267" spans="1:27">
      <c r="A267" s="364" t="s">
        <v>117</v>
      </c>
      <c r="B267" s="403"/>
      <c r="C267" s="324" t="s">
        <v>254</v>
      </c>
      <c r="D267" s="203" t="s">
        <v>329</v>
      </c>
      <c r="E267" s="331">
        <v>12</v>
      </c>
      <c r="F267" s="213">
        <v>12</v>
      </c>
      <c r="G267" s="247">
        <v>2023</v>
      </c>
      <c r="H267" s="273"/>
      <c r="I267" s="217">
        <v>1461.537</v>
      </c>
      <c r="J267" s="284">
        <v>1461.537</v>
      </c>
      <c r="K267" s="39">
        <f t="shared" si="3"/>
        <v>0</v>
      </c>
      <c r="L267" s="50"/>
      <c r="M267" s="217"/>
      <c r="N267" s="194"/>
      <c r="O267" s="39"/>
      <c r="P267" s="39"/>
      <c r="Q267" s="39"/>
      <c r="R267" s="226"/>
      <c r="S267" s="226"/>
      <c r="T267" s="226"/>
      <c r="U267" s="226"/>
      <c r="V267" s="226"/>
      <c r="W267" s="226"/>
      <c r="X267" s="226"/>
      <c r="Y267" s="226"/>
      <c r="Z267" s="226"/>
      <c r="AA267" s="347"/>
    </row>
    <row r="268" spans="1:27">
      <c r="A268" s="364" t="s">
        <v>118</v>
      </c>
      <c r="B268" s="403"/>
      <c r="C268" s="324" t="s">
        <v>254</v>
      </c>
      <c r="D268" s="203" t="s">
        <v>329</v>
      </c>
      <c r="E268" s="331">
        <v>18</v>
      </c>
      <c r="F268" s="213">
        <v>18</v>
      </c>
      <c r="G268" s="247">
        <v>2023</v>
      </c>
      <c r="H268" s="273"/>
      <c r="I268" s="217">
        <v>1885.2748200000001</v>
      </c>
      <c r="J268" s="284">
        <v>1885.2748200000001</v>
      </c>
      <c r="K268" s="39">
        <f t="shared" si="3"/>
        <v>0</v>
      </c>
      <c r="L268" s="50"/>
      <c r="M268" s="217"/>
      <c r="N268" s="194"/>
      <c r="O268" s="39"/>
      <c r="P268" s="39"/>
      <c r="Q268" s="39"/>
      <c r="R268" s="226"/>
      <c r="S268" s="226"/>
      <c r="T268" s="226"/>
      <c r="U268" s="226"/>
      <c r="V268" s="226"/>
      <c r="W268" s="226"/>
      <c r="X268" s="226"/>
      <c r="Y268" s="226"/>
      <c r="Z268" s="226"/>
      <c r="AA268" s="347"/>
    </row>
    <row r="269" spans="1:27">
      <c r="A269" s="364" t="s">
        <v>119</v>
      </c>
      <c r="B269" s="403"/>
      <c r="C269" s="324" t="s">
        <v>254</v>
      </c>
      <c r="D269" s="203" t="s">
        <v>329</v>
      </c>
      <c r="E269" s="331">
        <v>4</v>
      </c>
      <c r="F269" s="213">
        <v>4</v>
      </c>
      <c r="G269" s="247">
        <v>2023</v>
      </c>
      <c r="H269" s="273"/>
      <c r="I269" s="217">
        <v>714.09031999999991</v>
      </c>
      <c r="J269" s="284">
        <v>714.09032000000002</v>
      </c>
      <c r="K269" s="39">
        <f t="shared" si="3"/>
        <v>0</v>
      </c>
      <c r="L269" s="50"/>
      <c r="M269" s="217"/>
      <c r="N269" s="194"/>
      <c r="O269" s="39"/>
      <c r="P269" s="39"/>
      <c r="Q269" s="39"/>
      <c r="R269" s="226"/>
      <c r="S269" s="226"/>
      <c r="T269" s="226"/>
      <c r="U269" s="226"/>
      <c r="V269" s="226"/>
      <c r="W269" s="226"/>
      <c r="X269" s="226"/>
      <c r="Y269" s="226"/>
      <c r="Z269" s="226"/>
      <c r="AA269" s="347"/>
    </row>
    <row r="270" spans="1:27">
      <c r="A270" s="364" t="s">
        <v>120</v>
      </c>
      <c r="B270" s="403"/>
      <c r="C270" s="324" t="s">
        <v>254</v>
      </c>
      <c r="D270" s="203" t="s">
        <v>329</v>
      </c>
      <c r="E270" s="331">
        <v>4</v>
      </c>
      <c r="F270" s="213">
        <v>4</v>
      </c>
      <c r="G270" s="247">
        <v>2023</v>
      </c>
      <c r="H270" s="273"/>
      <c r="I270" s="217">
        <v>375.95115999999996</v>
      </c>
      <c r="J270" s="284">
        <v>375.95114000000001</v>
      </c>
      <c r="K270" s="39">
        <f t="shared" si="3"/>
        <v>-1.9999999949504854E-5</v>
      </c>
      <c r="L270" s="50"/>
      <c r="M270" s="217"/>
      <c r="N270" s="194"/>
      <c r="O270" s="39"/>
      <c r="P270" s="39"/>
      <c r="Q270" s="39"/>
      <c r="R270" s="226"/>
      <c r="S270" s="226"/>
      <c r="T270" s="226"/>
      <c r="U270" s="226"/>
      <c r="V270" s="226"/>
      <c r="W270" s="226"/>
      <c r="X270" s="226"/>
      <c r="Y270" s="226"/>
      <c r="Z270" s="226"/>
      <c r="AA270" s="347"/>
    </row>
    <row r="271" spans="1:27">
      <c r="A271" s="364" t="s">
        <v>121</v>
      </c>
      <c r="B271" s="403"/>
      <c r="C271" s="324" t="s">
        <v>262</v>
      </c>
      <c r="D271" s="203" t="s">
        <v>329</v>
      </c>
      <c r="E271" s="331">
        <v>5</v>
      </c>
      <c r="F271" s="213">
        <v>5</v>
      </c>
      <c r="G271" s="247">
        <v>2023</v>
      </c>
      <c r="H271" s="273"/>
      <c r="I271" s="217">
        <v>2324</v>
      </c>
      <c r="J271" s="284">
        <v>2324</v>
      </c>
      <c r="K271" s="39">
        <f t="shared" si="3"/>
        <v>0</v>
      </c>
      <c r="L271" s="50"/>
      <c r="M271" s="217"/>
      <c r="N271" s="194"/>
      <c r="O271" s="39"/>
      <c r="P271" s="39"/>
      <c r="Q271" s="39"/>
      <c r="R271" s="226"/>
      <c r="S271" s="226"/>
      <c r="T271" s="226"/>
      <c r="U271" s="226"/>
      <c r="V271" s="226"/>
      <c r="W271" s="226"/>
      <c r="X271" s="226"/>
      <c r="Y271" s="226"/>
      <c r="Z271" s="226"/>
      <c r="AA271" s="347"/>
    </row>
    <row r="272" spans="1:27">
      <c r="A272" s="364" t="s">
        <v>122</v>
      </c>
      <c r="B272" s="403"/>
      <c r="C272" s="324" t="s">
        <v>255</v>
      </c>
      <c r="D272" s="203" t="s">
        <v>329</v>
      </c>
      <c r="E272" s="331">
        <v>1</v>
      </c>
      <c r="F272" s="213">
        <v>1</v>
      </c>
      <c r="G272" s="247">
        <v>2023</v>
      </c>
      <c r="H272" s="273"/>
      <c r="I272" s="217">
        <v>689.99900000000002</v>
      </c>
      <c r="J272" s="284">
        <v>689.99900000000002</v>
      </c>
      <c r="K272" s="39">
        <f t="shared" si="3"/>
        <v>0</v>
      </c>
      <c r="L272" s="50"/>
      <c r="M272" s="217"/>
      <c r="N272" s="194"/>
      <c r="O272" s="39"/>
      <c r="P272" s="39"/>
      <c r="Q272" s="39"/>
      <c r="R272" s="226"/>
      <c r="S272" s="226"/>
      <c r="T272" s="226"/>
      <c r="U272" s="226"/>
      <c r="V272" s="226"/>
      <c r="W272" s="226"/>
      <c r="X272" s="226"/>
      <c r="Y272" s="226"/>
      <c r="Z272" s="226"/>
      <c r="AA272" s="347"/>
    </row>
    <row r="273" spans="1:27">
      <c r="A273" s="364" t="s">
        <v>123</v>
      </c>
      <c r="B273" s="403"/>
      <c r="C273" s="324" t="s">
        <v>260</v>
      </c>
      <c r="D273" s="203" t="s">
        <v>329</v>
      </c>
      <c r="E273" s="331">
        <v>2</v>
      </c>
      <c r="F273" s="213">
        <v>2</v>
      </c>
      <c r="G273" s="247">
        <v>2023</v>
      </c>
      <c r="H273" s="273"/>
      <c r="I273" s="217">
        <v>761.13</v>
      </c>
      <c r="J273" s="284">
        <v>761.13</v>
      </c>
      <c r="K273" s="39">
        <f t="shared" si="3"/>
        <v>0</v>
      </c>
      <c r="L273" s="50"/>
      <c r="M273" s="217"/>
      <c r="N273" s="194"/>
      <c r="O273" s="39"/>
      <c r="P273" s="39"/>
      <c r="Q273" s="39"/>
      <c r="R273" s="226"/>
      <c r="S273" s="226"/>
      <c r="T273" s="226"/>
      <c r="U273" s="226"/>
      <c r="V273" s="226"/>
      <c r="W273" s="226"/>
      <c r="X273" s="226"/>
      <c r="Y273" s="226"/>
      <c r="Z273" s="226"/>
      <c r="AA273" s="347"/>
    </row>
    <row r="274" spans="1:27">
      <c r="A274" s="364" t="s">
        <v>124</v>
      </c>
      <c r="B274" s="403"/>
      <c r="C274" s="324" t="s">
        <v>239</v>
      </c>
      <c r="D274" s="203" t="s">
        <v>328</v>
      </c>
      <c r="E274" s="331">
        <v>1</v>
      </c>
      <c r="F274" s="213">
        <v>1</v>
      </c>
      <c r="G274" s="247">
        <v>2023</v>
      </c>
      <c r="H274" s="273"/>
      <c r="I274" s="217">
        <v>1505.4</v>
      </c>
      <c r="J274" s="284">
        <v>1505.4</v>
      </c>
      <c r="K274" s="39">
        <f t="shared" si="3"/>
        <v>0</v>
      </c>
      <c r="L274" s="50"/>
      <c r="M274" s="217"/>
      <c r="N274" s="194"/>
      <c r="O274" s="39"/>
      <c r="P274" s="39"/>
      <c r="Q274" s="39"/>
      <c r="R274" s="226"/>
      <c r="S274" s="226"/>
      <c r="T274" s="226"/>
      <c r="U274" s="226"/>
      <c r="V274" s="226"/>
      <c r="W274" s="226"/>
      <c r="X274" s="226"/>
      <c r="Y274" s="226"/>
      <c r="Z274" s="226"/>
      <c r="AA274" s="347"/>
    </row>
    <row r="275" spans="1:27">
      <c r="A275" s="364" t="s">
        <v>125</v>
      </c>
      <c r="B275" s="403"/>
      <c r="C275" s="324" t="s">
        <v>263</v>
      </c>
      <c r="D275" s="203" t="s">
        <v>329</v>
      </c>
      <c r="E275" s="331">
        <v>2</v>
      </c>
      <c r="F275" s="213">
        <v>2</v>
      </c>
      <c r="G275" s="247">
        <v>2023</v>
      </c>
      <c r="H275" s="273"/>
      <c r="I275" s="217">
        <v>1058</v>
      </c>
      <c r="J275" s="284">
        <f>'[1]3БК освоение'!$AT$564</f>
        <v>1058</v>
      </c>
      <c r="K275" s="39">
        <f t="shared" si="3"/>
        <v>0</v>
      </c>
      <c r="L275" s="50"/>
      <c r="M275" s="217"/>
      <c r="N275" s="194"/>
      <c r="O275" s="39"/>
      <c r="P275" s="39"/>
      <c r="Q275" s="39"/>
      <c r="R275" s="226"/>
      <c r="S275" s="226"/>
      <c r="T275" s="226"/>
      <c r="U275" s="226"/>
      <c r="V275" s="226"/>
      <c r="W275" s="226"/>
      <c r="X275" s="226"/>
      <c r="Y275" s="226"/>
      <c r="Z275" s="226"/>
      <c r="AA275" s="347"/>
    </row>
    <row r="276" spans="1:27">
      <c r="A276" s="364" t="s">
        <v>126</v>
      </c>
      <c r="B276" s="403"/>
      <c r="C276" s="324" t="s">
        <v>263</v>
      </c>
      <c r="D276" s="203" t="s">
        <v>329</v>
      </c>
      <c r="E276" s="331">
        <v>1</v>
      </c>
      <c r="F276" s="213">
        <v>1</v>
      </c>
      <c r="G276" s="247">
        <v>2023</v>
      </c>
      <c r="H276" s="273"/>
      <c r="I276" s="217">
        <v>619</v>
      </c>
      <c r="J276" s="284">
        <v>619</v>
      </c>
      <c r="K276" s="39">
        <f t="shared" si="3"/>
        <v>0</v>
      </c>
      <c r="L276" s="50"/>
      <c r="M276" s="217"/>
      <c r="N276" s="194"/>
      <c r="O276" s="39"/>
      <c r="P276" s="39"/>
      <c r="Q276" s="39"/>
      <c r="R276" s="226"/>
      <c r="S276" s="226"/>
      <c r="T276" s="226"/>
      <c r="U276" s="226"/>
      <c r="V276" s="226"/>
      <c r="W276" s="226"/>
      <c r="X276" s="226"/>
      <c r="Y276" s="226"/>
      <c r="Z276" s="226"/>
      <c r="AA276" s="347"/>
    </row>
    <row r="277" spans="1:27">
      <c r="A277" s="364" t="s">
        <v>127</v>
      </c>
      <c r="B277" s="403"/>
      <c r="C277" s="324" t="s">
        <v>261</v>
      </c>
      <c r="D277" s="203" t="s">
        <v>329</v>
      </c>
      <c r="E277" s="331">
        <v>35</v>
      </c>
      <c r="F277" s="213">
        <v>35</v>
      </c>
      <c r="G277" s="247">
        <v>2023</v>
      </c>
      <c r="H277" s="273"/>
      <c r="I277" s="217">
        <v>72877.947450000007</v>
      </c>
      <c r="J277" s="284">
        <v>72877.947450000007</v>
      </c>
      <c r="K277" s="39">
        <f t="shared" si="3"/>
        <v>0</v>
      </c>
      <c r="L277" s="50"/>
      <c r="M277" s="217"/>
      <c r="N277" s="194"/>
      <c r="O277" s="39"/>
      <c r="P277" s="39"/>
      <c r="Q277" s="39"/>
      <c r="R277" s="226"/>
      <c r="S277" s="226"/>
      <c r="T277" s="226"/>
      <c r="U277" s="226"/>
      <c r="V277" s="226"/>
      <c r="W277" s="226"/>
      <c r="X277" s="226"/>
      <c r="Y277" s="226"/>
      <c r="Z277" s="226"/>
      <c r="AA277" s="347"/>
    </row>
    <row r="278" spans="1:27">
      <c r="A278" s="364" t="s">
        <v>128</v>
      </c>
      <c r="B278" s="403"/>
      <c r="C278" s="324" t="s">
        <v>261</v>
      </c>
      <c r="D278" s="203" t="s">
        <v>329</v>
      </c>
      <c r="E278" s="331">
        <v>12</v>
      </c>
      <c r="F278" s="213">
        <v>12</v>
      </c>
      <c r="G278" s="247">
        <v>2023</v>
      </c>
      <c r="H278" s="273"/>
      <c r="I278" s="217">
        <v>15335.654759999999</v>
      </c>
      <c r="J278" s="284">
        <v>15335.654759999999</v>
      </c>
      <c r="K278" s="39">
        <f t="shared" si="3"/>
        <v>0</v>
      </c>
      <c r="L278" s="50"/>
      <c r="M278" s="217"/>
      <c r="N278" s="194"/>
      <c r="O278" s="39"/>
      <c r="P278" s="39"/>
      <c r="Q278" s="39"/>
      <c r="R278" s="226"/>
      <c r="S278" s="226"/>
      <c r="T278" s="226"/>
      <c r="U278" s="226"/>
      <c r="V278" s="226"/>
      <c r="W278" s="226"/>
      <c r="X278" s="226"/>
      <c r="Y278" s="226"/>
      <c r="Z278" s="226"/>
      <c r="AA278" s="347"/>
    </row>
    <row r="279" spans="1:27">
      <c r="A279" s="364" t="s">
        <v>129</v>
      </c>
      <c r="B279" s="403"/>
      <c r="C279" s="324" t="s">
        <v>261</v>
      </c>
      <c r="D279" s="203" t="s">
        <v>329</v>
      </c>
      <c r="E279" s="331">
        <v>7</v>
      </c>
      <c r="F279" s="213">
        <v>7</v>
      </c>
      <c r="G279" s="247">
        <v>2023</v>
      </c>
      <c r="H279" s="273"/>
      <c r="I279" s="217">
        <v>806.47910000000002</v>
      </c>
      <c r="J279" s="284">
        <v>806.47910000000002</v>
      </c>
      <c r="K279" s="39">
        <f t="shared" si="3"/>
        <v>0</v>
      </c>
      <c r="L279" s="50"/>
      <c r="M279" s="217"/>
      <c r="N279" s="194"/>
      <c r="O279" s="39"/>
      <c r="P279" s="39"/>
      <c r="Q279" s="39"/>
      <c r="R279" s="226"/>
      <c r="S279" s="226"/>
      <c r="T279" s="226"/>
      <c r="U279" s="226"/>
      <c r="V279" s="226"/>
      <c r="W279" s="226"/>
      <c r="X279" s="226"/>
      <c r="Y279" s="226"/>
      <c r="Z279" s="226"/>
      <c r="AA279" s="347"/>
    </row>
    <row r="280" spans="1:27">
      <c r="A280" s="364" t="s">
        <v>130</v>
      </c>
      <c r="B280" s="403"/>
      <c r="C280" s="324" t="s">
        <v>261</v>
      </c>
      <c r="D280" s="203" t="s">
        <v>329</v>
      </c>
      <c r="E280" s="331">
        <v>3</v>
      </c>
      <c r="F280" s="213">
        <v>3</v>
      </c>
      <c r="G280" s="247">
        <v>2023</v>
      </c>
      <c r="H280" s="273"/>
      <c r="I280" s="217">
        <v>373.07958000000002</v>
      </c>
      <c r="J280" s="284">
        <v>373.07900000000001</v>
      </c>
      <c r="K280" s="39">
        <f t="shared" si="3"/>
        <v>-5.8000000001356966E-4</v>
      </c>
      <c r="L280" s="50"/>
      <c r="M280" s="217"/>
      <c r="N280" s="194"/>
      <c r="O280" s="39"/>
      <c r="P280" s="39"/>
      <c r="Q280" s="39"/>
      <c r="R280" s="226"/>
      <c r="S280" s="226"/>
      <c r="T280" s="226"/>
      <c r="U280" s="226"/>
      <c r="V280" s="226"/>
      <c r="W280" s="226"/>
      <c r="X280" s="226"/>
      <c r="Y280" s="226"/>
      <c r="Z280" s="226"/>
      <c r="AA280" s="347"/>
    </row>
    <row r="281" spans="1:27">
      <c r="A281" s="364" t="s">
        <v>131</v>
      </c>
      <c r="B281" s="403"/>
      <c r="C281" s="324" t="s">
        <v>264</v>
      </c>
      <c r="D281" s="203" t="s">
        <v>328</v>
      </c>
      <c r="E281" s="331">
        <v>20</v>
      </c>
      <c r="F281" s="213">
        <v>20</v>
      </c>
      <c r="G281" s="247">
        <v>2023</v>
      </c>
      <c r="H281" s="273"/>
      <c r="I281" s="217">
        <v>19323.12</v>
      </c>
      <c r="J281" s="284">
        <v>19323.12</v>
      </c>
      <c r="K281" s="39">
        <f t="shared" si="3"/>
        <v>0</v>
      </c>
      <c r="L281" s="50"/>
      <c r="M281" s="217"/>
      <c r="N281" s="194"/>
      <c r="O281" s="39"/>
      <c r="P281" s="39"/>
      <c r="Q281" s="39"/>
      <c r="R281" s="226"/>
      <c r="S281" s="226"/>
      <c r="T281" s="226"/>
      <c r="U281" s="226"/>
      <c r="V281" s="226"/>
      <c r="W281" s="226"/>
      <c r="X281" s="226"/>
      <c r="Y281" s="226"/>
      <c r="Z281" s="226"/>
      <c r="AA281" s="347"/>
    </row>
    <row r="282" spans="1:27" ht="31.5">
      <c r="A282" s="364" t="s">
        <v>132</v>
      </c>
      <c r="B282" s="403"/>
      <c r="C282" s="325" t="s">
        <v>265</v>
      </c>
      <c r="D282" s="203" t="s">
        <v>329</v>
      </c>
      <c r="E282" s="331">
        <v>4</v>
      </c>
      <c r="F282" s="321"/>
      <c r="G282" s="247">
        <v>2023</v>
      </c>
      <c r="H282" s="273"/>
      <c r="I282" s="217">
        <v>14798.308000000001</v>
      </c>
      <c r="J282" s="284"/>
      <c r="K282" s="39">
        <f t="shared" si="3"/>
        <v>-14798.308000000001</v>
      </c>
      <c r="L282" s="50" t="s">
        <v>654</v>
      </c>
      <c r="M282" s="217"/>
      <c r="N282" s="194"/>
      <c r="O282" s="39"/>
      <c r="P282" s="39"/>
      <c r="Q282" s="39"/>
      <c r="R282" s="226"/>
      <c r="S282" s="226"/>
      <c r="T282" s="226"/>
      <c r="U282" s="226"/>
      <c r="V282" s="226"/>
      <c r="W282" s="226"/>
      <c r="X282" s="226"/>
      <c r="Y282" s="226"/>
      <c r="Z282" s="226"/>
      <c r="AA282" s="347"/>
    </row>
    <row r="283" spans="1:27">
      <c r="A283" s="364" t="s">
        <v>133</v>
      </c>
      <c r="B283" s="403"/>
      <c r="C283" s="324" t="s">
        <v>266</v>
      </c>
      <c r="D283" s="203" t="s">
        <v>329</v>
      </c>
      <c r="E283" s="331">
        <v>20</v>
      </c>
      <c r="F283" s="213">
        <v>20</v>
      </c>
      <c r="G283" s="247">
        <v>2023</v>
      </c>
      <c r="H283" s="273"/>
      <c r="I283" s="217">
        <v>6960</v>
      </c>
      <c r="J283" s="284">
        <v>6960</v>
      </c>
      <c r="K283" s="39">
        <f t="shared" si="3"/>
        <v>0</v>
      </c>
      <c r="L283" s="50"/>
      <c r="M283" s="217"/>
      <c r="N283" s="194"/>
      <c r="O283" s="39"/>
      <c r="P283" s="39"/>
      <c r="Q283" s="39"/>
      <c r="R283" s="226"/>
      <c r="S283" s="226"/>
      <c r="T283" s="226"/>
      <c r="U283" s="226"/>
      <c r="V283" s="226"/>
      <c r="W283" s="226"/>
      <c r="X283" s="226"/>
      <c r="Y283" s="226"/>
      <c r="Z283" s="226"/>
      <c r="AA283" s="347"/>
    </row>
    <row r="284" spans="1:27">
      <c r="A284" s="364" t="s">
        <v>134</v>
      </c>
      <c r="B284" s="403"/>
      <c r="C284" s="324" t="s">
        <v>267</v>
      </c>
      <c r="D284" s="203" t="s">
        <v>328</v>
      </c>
      <c r="E284" s="331">
        <v>5</v>
      </c>
      <c r="F284" s="213">
        <v>5</v>
      </c>
      <c r="G284" s="247">
        <v>2023</v>
      </c>
      <c r="H284" s="273"/>
      <c r="I284" s="217">
        <v>16431.66</v>
      </c>
      <c r="J284" s="284">
        <v>16431.66</v>
      </c>
      <c r="K284" s="39">
        <f t="shared" si="3"/>
        <v>0</v>
      </c>
      <c r="L284" s="50"/>
      <c r="M284" s="217"/>
      <c r="N284" s="194"/>
      <c r="O284" s="39"/>
      <c r="P284" s="39"/>
      <c r="Q284" s="39"/>
      <c r="R284" s="226"/>
      <c r="S284" s="226"/>
      <c r="T284" s="226"/>
      <c r="U284" s="226"/>
      <c r="V284" s="226"/>
      <c r="W284" s="226"/>
      <c r="X284" s="226"/>
      <c r="Y284" s="226"/>
      <c r="Z284" s="226"/>
      <c r="AA284" s="347"/>
    </row>
    <row r="285" spans="1:27">
      <c r="A285" s="364" t="s">
        <v>135</v>
      </c>
      <c r="B285" s="403"/>
      <c r="C285" s="324" t="s">
        <v>239</v>
      </c>
      <c r="D285" s="203" t="s">
        <v>328</v>
      </c>
      <c r="E285" s="331">
        <v>20</v>
      </c>
      <c r="F285" s="213">
        <v>20</v>
      </c>
      <c r="G285" s="247">
        <v>2023</v>
      </c>
      <c r="H285" s="273"/>
      <c r="I285" s="217">
        <v>29400</v>
      </c>
      <c r="J285" s="284">
        <f>29400</f>
        <v>29400</v>
      </c>
      <c r="K285" s="39">
        <f t="shared" si="3"/>
        <v>0</v>
      </c>
      <c r="L285" s="50"/>
      <c r="M285" s="217"/>
      <c r="N285" s="194"/>
      <c r="O285" s="39"/>
      <c r="P285" s="39"/>
      <c r="Q285" s="39"/>
      <c r="R285" s="226"/>
      <c r="S285" s="226"/>
      <c r="T285" s="226"/>
      <c r="U285" s="226"/>
      <c r="V285" s="226"/>
      <c r="W285" s="226"/>
      <c r="X285" s="226"/>
      <c r="Y285" s="226"/>
      <c r="Z285" s="226"/>
      <c r="AA285" s="347"/>
    </row>
    <row r="286" spans="1:27">
      <c r="A286" s="364" t="s">
        <v>136</v>
      </c>
      <c r="B286" s="403"/>
      <c r="C286" s="324" t="s">
        <v>268</v>
      </c>
      <c r="D286" s="203" t="s">
        <v>331</v>
      </c>
      <c r="E286" s="331">
        <v>1</v>
      </c>
      <c r="F286" s="213">
        <v>1</v>
      </c>
      <c r="G286" s="247">
        <v>2023</v>
      </c>
      <c r="H286" s="273"/>
      <c r="I286" s="217">
        <v>13241.706</v>
      </c>
      <c r="J286" s="284">
        <v>13241.70536</v>
      </c>
      <c r="K286" s="39">
        <f t="shared" si="3"/>
        <v>-6.4000000020314474E-4</v>
      </c>
      <c r="L286" s="50"/>
      <c r="M286" s="217"/>
      <c r="N286" s="194"/>
      <c r="O286" s="39"/>
      <c r="P286" s="39"/>
      <c r="Q286" s="39"/>
      <c r="R286" s="226"/>
      <c r="S286" s="226"/>
      <c r="T286" s="226"/>
      <c r="U286" s="226"/>
      <c r="V286" s="226"/>
      <c r="W286" s="226"/>
      <c r="X286" s="226"/>
      <c r="Y286" s="226"/>
      <c r="Z286" s="226"/>
      <c r="AA286" s="347"/>
    </row>
    <row r="287" spans="1:27" ht="37.5">
      <c r="A287" s="364" t="s">
        <v>137</v>
      </c>
      <c r="B287" s="403"/>
      <c r="C287" s="324" t="s">
        <v>269</v>
      </c>
      <c r="D287" s="203" t="s">
        <v>331</v>
      </c>
      <c r="E287" s="331">
        <v>1</v>
      </c>
      <c r="F287" s="213">
        <v>1</v>
      </c>
      <c r="G287" s="247">
        <v>2023</v>
      </c>
      <c r="H287" s="273"/>
      <c r="I287" s="217">
        <v>15512.418</v>
      </c>
      <c r="J287" s="284">
        <v>15512.41786</v>
      </c>
      <c r="K287" s="39">
        <f t="shared" si="3"/>
        <v>-1.4000000010128133E-4</v>
      </c>
      <c r="L287" s="50"/>
      <c r="M287" s="217"/>
      <c r="N287" s="194"/>
      <c r="O287" s="39"/>
      <c r="P287" s="39"/>
      <c r="Q287" s="39"/>
      <c r="R287" s="226"/>
      <c r="S287" s="226"/>
      <c r="T287" s="226"/>
      <c r="U287" s="226"/>
      <c r="V287" s="226"/>
      <c r="W287" s="226"/>
      <c r="X287" s="226"/>
      <c r="Y287" s="226"/>
      <c r="Z287" s="226"/>
      <c r="AA287" s="347"/>
    </row>
    <row r="288" spans="1:27">
      <c r="A288" s="364" t="s">
        <v>138</v>
      </c>
      <c r="B288" s="403"/>
      <c r="C288" s="324" t="s">
        <v>270</v>
      </c>
      <c r="D288" s="203" t="s">
        <v>331</v>
      </c>
      <c r="E288" s="331">
        <v>1</v>
      </c>
      <c r="F288" s="213">
        <v>1</v>
      </c>
      <c r="G288" s="247">
        <v>2023</v>
      </c>
      <c r="H288" s="275"/>
      <c r="I288" s="217">
        <v>9935.6380000000008</v>
      </c>
      <c r="J288" s="284">
        <f>11127.93/1.12</f>
        <v>9935.6517857142844</v>
      </c>
      <c r="K288" s="39">
        <f t="shared" si="3"/>
        <v>1.3785714283585548E-2</v>
      </c>
      <c r="L288" s="49"/>
      <c r="M288" s="217"/>
      <c r="N288" s="194"/>
      <c r="O288" s="39"/>
      <c r="P288" s="39"/>
      <c r="Q288" s="39"/>
      <c r="R288" s="226"/>
      <c r="S288" s="226"/>
      <c r="T288" s="226"/>
      <c r="U288" s="226"/>
      <c r="V288" s="226"/>
      <c r="W288" s="226"/>
      <c r="X288" s="226"/>
      <c r="Y288" s="226"/>
      <c r="Z288" s="226"/>
      <c r="AA288" s="347"/>
    </row>
    <row r="289" spans="1:27">
      <c r="A289" s="364" t="s">
        <v>139</v>
      </c>
      <c r="B289" s="403"/>
      <c r="C289" s="324" t="s">
        <v>271</v>
      </c>
      <c r="D289" s="203" t="s">
        <v>331</v>
      </c>
      <c r="E289" s="331">
        <v>1</v>
      </c>
      <c r="F289" s="213">
        <v>1</v>
      </c>
      <c r="G289" s="247">
        <v>2023</v>
      </c>
      <c r="H289" s="275"/>
      <c r="I289" s="217">
        <v>17058.884999999998</v>
      </c>
      <c r="J289" s="284">
        <v>17058.884819999999</v>
      </c>
      <c r="K289" s="39">
        <f t="shared" si="3"/>
        <v>-1.7999999909079634E-4</v>
      </c>
      <c r="L289" s="49"/>
      <c r="M289" s="217"/>
      <c r="N289" s="194"/>
      <c r="O289" s="39"/>
      <c r="P289" s="39"/>
      <c r="Q289" s="39"/>
      <c r="R289" s="226"/>
      <c r="S289" s="226"/>
      <c r="T289" s="226"/>
      <c r="U289" s="226"/>
      <c r="V289" s="226"/>
      <c r="W289" s="226"/>
      <c r="X289" s="226"/>
      <c r="Y289" s="226"/>
      <c r="Z289" s="226"/>
      <c r="AA289" s="347"/>
    </row>
    <row r="290" spans="1:27" ht="37.5">
      <c r="A290" s="364" t="s">
        <v>140</v>
      </c>
      <c r="B290" s="403"/>
      <c r="C290" s="324" t="s">
        <v>272</v>
      </c>
      <c r="D290" s="203" t="s">
        <v>331</v>
      </c>
      <c r="E290" s="331">
        <v>1</v>
      </c>
      <c r="F290" s="213">
        <v>1</v>
      </c>
      <c r="G290" s="247">
        <v>2023</v>
      </c>
      <c r="H290" s="273"/>
      <c r="I290" s="217">
        <v>11409.31</v>
      </c>
      <c r="J290" s="284">
        <v>11409.31</v>
      </c>
      <c r="K290" s="39">
        <f t="shared" si="3"/>
        <v>0</v>
      </c>
      <c r="L290" s="49"/>
      <c r="M290" s="217"/>
      <c r="N290" s="194"/>
      <c r="O290" s="39"/>
      <c r="P290" s="39"/>
      <c r="Q290" s="39"/>
      <c r="R290" s="226"/>
      <c r="S290" s="226"/>
      <c r="T290" s="226"/>
      <c r="U290" s="226"/>
      <c r="V290" s="226"/>
      <c r="W290" s="226"/>
      <c r="X290" s="226"/>
      <c r="Y290" s="226"/>
      <c r="Z290" s="226"/>
      <c r="AA290" s="347"/>
    </row>
    <row r="291" spans="1:27">
      <c r="A291" s="364" t="s">
        <v>141</v>
      </c>
      <c r="B291" s="403"/>
      <c r="C291" s="324" t="s">
        <v>273</v>
      </c>
      <c r="D291" s="203" t="s">
        <v>331</v>
      </c>
      <c r="E291" s="331">
        <v>1</v>
      </c>
      <c r="F291" s="213">
        <v>1</v>
      </c>
      <c r="G291" s="247">
        <v>2023</v>
      </c>
      <c r="H291" s="273"/>
      <c r="I291" s="217">
        <v>25790.952000000001</v>
      </c>
      <c r="J291" s="284">
        <v>25790.952000000001</v>
      </c>
      <c r="K291" s="39">
        <f t="shared" si="3"/>
        <v>0</v>
      </c>
      <c r="L291" s="49"/>
      <c r="M291" s="217"/>
      <c r="N291" s="194"/>
      <c r="O291" s="39"/>
      <c r="P291" s="39"/>
      <c r="Q291" s="39"/>
      <c r="R291" s="226"/>
      <c r="S291" s="226"/>
      <c r="T291" s="226"/>
      <c r="U291" s="226"/>
      <c r="V291" s="226"/>
      <c r="W291" s="226"/>
      <c r="X291" s="226"/>
      <c r="Y291" s="226"/>
      <c r="Z291" s="226"/>
      <c r="AA291" s="347"/>
    </row>
    <row r="292" spans="1:27">
      <c r="A292" s="364" t="s">
        <v>142</v>
      </c>
      <c r="B292" s="403"/>
      <c r="C292" s="324" t="s">
        <v>274</v>
      </c>
      <c r="D292" s="203" t="s">
        <v>331</v>
      </c>
      <c r="E292" s="331">
        <v>1</v>
      </c>
      <c r="F292" s="213">
        <v>1</v>
      </c>
      <c r="G292" s="247">
        <v>2023</v>
      </c>
      <c r="H292" s="273"/>
      <c r="I292" s="217">
        <v>5724.0839999999998</v>
      </c>
      <c r="J292" s="284">
        <v>5724.0839999999998</v>
      </c>
      <c r="K292" s="39">
        <f t="shared" si="3"/>
        <v>0</v>
      </c>
      <c r="L292" s="49"/>
      <c r="M292" s="217"/>
      <c r="N292" s="194"/>
      <c r="O292" s="39"/>
      <c r="P292" s="39"/>
      <c r="Q292" s="39"/>
      <c r="R292" s="226"/>
      <c r="S292" s="226"/>
      <c r="T292" s="226"/>
      <c r="U292" s="226"/>
      <c r="V292" s="226"/>
      <c r="W292" s="226"/>
      <c r="X292" s="226"/>
      <c r="Y292" s="226"/>
      <c r="Z292" s="226"/>
      <c r="AA292" s="347"/>
    </row>
    <row r="293" spans="1:27">
      <c r="A293" s="364" t="s">
        <v>143</v>
      </c>
      <c r="B293" s="403"/>
      <c r="C293" s="324" t="s">
        <v>275</v>
      </c>
      <c r="D293" s="203" t="s">
        <v>331</v>
      </c>
      <c r="E293" s="331">
        <v>1</v>
      </c>
      <c r="F293" s="213">
        <v>1</v>
      </c>
      <c r="G293" s="247">
        <v>2023</v>
      </c>
      <c r="H293" s="273"/>
      <c r="I293" s="217">
        <v>11375.359</v>
      </c>
      <c r="J293" s="284">
        <v>11375.359</v>
      </c>
      <c r="K293" s="39">
        <f t="shared" si="3"/>
        <v>0</v>
      </c>
      <c r="L293" s="49"/>
      <c r="M293" s="217"/>
      <c r="N293" s="194"/>
      <c r="O293" s="39"/>
      <c r="P293" s="39"/>
      <c r="Q293" s="39"/>
      <c r="R293" s="226"/>
      <c r="S293" s="226"/>
      <c r="T293" s="226"/>
      <c r="U293" s="226"/>
      <c r="V293" s="226"/>
      <c r="W293" s="226"/>
      <c r="X293" s="226"/>
      <c r="Y293" s="226"/>
      <c r="Z293" s="226"/>
      <c r="AA293" s="347"/>
    </row>
    <row r="294" spans="1:27">
      <c r="A294" s="364" t="s">
        <v>144</v>
      </c>
      <c r="B294" s="403"/>
      <c r="C294" s="324" t="s">
        <v>276</v>
      </c>
      <c r="D294" s="203" t="s">
        <v>331</v>
      </c>
      <c r="E294" s="331">
        <v>1</v>
      </c>
      <c r="F294" s="213">
        <v>1</v>
      </c>
      <c r="G294" s="247">
        <v>2023</v>
      </c>
      <c r="H294" s="273"/>
      <c r="I294" s="217">
        <v>4495.2579999999998</v>
      </c>
      <c r="J294" s="284">
        <v>4495.2579999999998</v>
      </c>
      <c r="K294" s="39">
        <f t="shared" si="3"/>
        <v>0</v>
      </c>
      <c r="L294" s="49"/>
      <c r="M294" s="217"/>
      <c r="N294" s="194"/>
      <c r="O294" s="39"/>
      <c r="P294" s="39"/>
      <c r="Q294" s="39"/>
      <c r="R294" s="226"/>
      <c r="S294" s="226"/>
      <c r="T294" s="226"/>
      <c r="U294" s="226"/>
      <c r="V294" s="226"/>
      <c r="W294" s="226"/>
      <c r="X294" s="226"/>
      <c r="Y294" s="226"/>
      <c r="Z294" s="226"/>
      <c r="AA294" s="347"/>
    </row>
    <row r="295" spans="1:27">
      <c r="A295" s="364" t="s">
        <v>145</v>
      </c>
      <c r="B295" s="403"/>
      <c r="C295" s="324" t="s">
        <v>277</v>
      </c>
      <c r="D295" s="203" t="s">
        <v>331</v>
      </c>
      <c r="E295" s="331">
        <v>1</v>
      </c>
      <c r="F295" s="213">
        <v>1</v>
      </c>
      <c r="G295" s="247">
        <v>2023</v>
      </c>
      <c r="H295" s="273"/>
      <c r="I295" s="217">
        <v>6179</v>
      </c>
      <c r="J295" s="284">
        <v>6179</v>
      </c>
      <c r="K295" s="39">
        <f t="shared" si="3"/>
        <v>0</v>
      </c>
      <c r="L295" s="50"/>
      <c r="M295" s="217"/>
      <c r="N295" s="194"/>
      <c r="O295" s="39"/>
      <c r="P295" s="39"/>
      <c r="Q295" s="39"/>
      <c r="R295" s="226"/>
      <c r="S295" s="226"/>
      <c r="T295" s="226"/>
      <c r="U295" s="226"/>
      <c r="V295" s="226"/>
      <c r="W295" s="226"/>
      <c r="X295" s="226"/>
      <c r="Y295" s="226"/>
      <c r="Z295" s="226"/>
      <c r="AA295" s="347"/>
    </row>
    <row r="296" spans="1:27" ht="37.5">
      <c r="A296" s="364" t="s">
        <v>146</v>
      </c>
      <c r="B296" s="403"/>
      <c r="C296" s="324" t="s">
        <v>278</v>
      </c>
      <c r="D296" s="203" t="s">
        <v>331</v>
      </c>
      <c r="E296" s="331">
        <v>1</v>
      </c>
      <c r="F296" s="213">
        <v>1</v>
      </c>
      <c r="G296" s="247">
        <v>2023</v>
      </c>
      <c r="H296" s="273"/>
      <c r="I296" s="217">
        <v>10160.232</v>
      </c>
      <c r="J296" s="284">
        <v>10160.23214</v>
      </c>
      <c r="K296" s="39">
        <f t="shared" si="3"/>
        <v>1.4000000010128133E-4</v>
      </c>
      <c r="L296" s="50"/>
      <c r="M296" s="217"/>
      <c r="N296" s="194"/>
      <c r="O296" s="39"/>
      <c r="P296" s="39"/>
      <c r="Q296" s="39"/>
      <c r="R296" s="226"/>
      <c r="S296" s="226"/>
      <c r="T296" s="226"/>
      <c r="U296" s="226"/>
      <c r="V296" s="226"/>
      <c r="W296" s="226"/>
      <c r="X296" s="226"/>
      <c r="Y296" s="226"/>
      <c r="Z296" s="226"/>
      <c r="AA296" s="347"/>
    </row>
    <row r="297" spans="1:27">
      <c r="A297" s="364" t="s">
        <v>147</v>
      </c>
      <c r="B297" s="403"/>
      <c r="C297" s="324" t="s">
        <v>279</v>
      </c>
      <c r="D297" s="203" t="s">
        <v>331</v>
      </c>
      <c r="E297" s="331">
        <v>1</v>
      </c>
      <c r="F297" s="213">
        <v>1</v>
      </c>
      <c r="G297" s="247">
        <v>2023</v>
      </c>
      <c r="H297" s="273"/>
      <c r="I297" s="217">
        <v>1545.51875</v>
      </c>
      <c r="J297" s="284">
        <v>1545.519</v>
      </c>
      <c r="K297" s="39">
        <f t="shared" si="3"/>
        <v>2.500000000509317E-4</v>
      </c>
      <c r="L297" s="50"/>
      <c r="M297" s="217"/>
      <c r="N297" s="194"/>
      <c r="O297" s="39"/>
      <c r="P297" s="39"/>
      <c r="Q297" s="39"/>
      <c r="R297" s="226"/>
      <c r="S297" s="226"/>
      <c r="T297" s="226"/>
      <c r="U297" s="226"/>
      <c r="V297" s="226"/>
      <c r="W297" s="226"/>
      <c r="X297" s="226"/>
      <c r="Y297" s="226"/>
      <c r="Z297" s="226"/>
      <c r="AA297" s="347"/>
    </row>
    <row r="298" spans="1:27">
      <c r="A298" s="364" t="s">
        <v>148</v>
      </c>
      <c r="B298" s="403"/>
      <c r="C298" s="324" t="s">
        <v>280</v>
      </c>
      <c r="D298" s="203" t="s">
        <v>331</v>
      </c>
      <c r="E298" s="331">
        <v>1</v>
      </c>
      <c r="F298" s="213">
        <v>1</v>
      </c>
      <c r="G298" s="247">
        <v>2023</v>
      </c>
      <c r="H298" s="273"/>
      <c r="I298" s="217">
        <v>2427.6109999999999</v>
      </c>
      <c r="J298" s="284">
        <v>2427.6109999999999</v>
      </c>
      <c r="K298" s="39">
        <f t="shared" si="3"/>
        <v>0</v>
      </c>
      <c r="L298" s="50"/>
      <c r="M298" s="217"/>
      <c r="N298" s="194"/>
      <c r="O298" s="39"/>
      <c r="P298" s="39"/>
      <c r="Q298" s="39"/>
      <c r="R298" s="226"/>
      <c r="S298" s="226"/>
      <c r="T298" s="226"/>
      <c r="U298" s="226"/>
      <c r="V298" s="226"/>
      <c r="W298" s="226"/>
      <c r="X298" s="226"/>
      <c r="Y298" s="226"/>
      <c r="Z298" s="226"/>
      <c r="AA298" s="347"/>
    </row>
    <row r="299" spans="1:27" ht="37.5">
      <c r="A299" s="364" t="s">
        <v>149</v>
      </c>
      <c r="B299" s="403"/>
      <c r="C299" s="324" t="s">
        <v>281</v>
      </c>
      <c r="D299" s="203" t="s">
        <v>331</v>
      </c>
      <c r="E299" s="331">
        <v>1</v>
      </c>
      <c r="F299" s="213">
        <v>1</v>
      </c>
      <c r="G299" s="247">
        <v>2023</v>
      </c>
      <c r="H299" s="273"/>
      <c r="I299" s="217">
        <v>2109.404</v>
      </c>
      <c r="J299" s="284">
        <f>2109.404</f>
        <v>2109.404</v>
      </c>
      <c r="K299" s="39">
        <f t="shared" si="3"/>
        <v>0</v>
      </c>
      <c r="L299" s="49"/>
      <c r="M299" s="217"/>
      <c r="N299" s="194"/>
      <c r="O299" s="39"/>
      <c r="P299" s="39"/>
      <c r="Q299" s="39"/>
      <c r="R299" s="226"/>
      <c r="S299" s="226"/>
      <c r="T299" s="226"/>
      <c r="U299" s="226"/>
      <c r="V299" s="226"/>
      <c r="W299" s="226"/>
      <c r="X299" s="226"/>
      <c r="Y299" s="226"/>
      <c r="Z299" s="226"/>
      <c r="AA299" s="347"/>
    </row>
    <row r="300" spans="1:27">
      <c r="A300" s="364" t="s">
        <v>150</v>
      </c>
      <c r="B300" s="403"/>
      <c r="C300" s="324" t="s">
        <v>282</v>
      </c>
      <c r="D300" s="203" t="s">
        <v>331</v>
      </c>
      <c r="E300" s="331">
        <v>1</v>
      </c>
      <c r="F300" s="213">
        <v>1</v>
      </c>
      <c r="G300" s="247">
        <v>2023</v>
      </c>
      <c r="H300" s="273"/>
      <c r="I300" s="217">
        <v>2354.8339999999998</v>
      </c>
      <c r="J300" s="284">
        <v>2354.8339299999998</v>
      </c>
      <c r="K300" s="39">
        <f t="shared" si="3"/>
        <v>-7.0000000050640665E-5</v>
      </c>
      <c r="L300" s="49"/>
      <c r="M300" s="217"/>
      <c r="N300" s="194"/>
      <c r="O300" s="39"/>
      <c r="P300" s="39"/>
      <c r="Q300" s="39"/>
      <c r="R300" s="226"/>
      <c r="S300" s="226"/>
      <c r="T300" s="226"/>
      <c r="U300" s="226"/>
      <c r="V300" s="226"/>
      <c r="W300" s="226"/>
      <c r="X300" s="226"/>
      <c r="Y300" s="226"/>
      <c r="Z300" s="226"/>
      <c r="AA300" s="347"/>
    </row>
    <row r="301" spans="1:27">
      <c r="A301" s="364" t="s">
        <v>151</v>
      </c>
      <c r="B301" s="403"/>
      <c r="C301" s="324" t="s">
        <v>283</v>
      </c>
      <c r="D301" s="203" t="s">
        <v>331</v>
      </c>
      <c r="E301" s="331">
        <v>1</v>
      </c>
      <c r="F301" s="213">
        <v>1</v>
      </c>
      <c r="G301" s="247">
        <v>2023</v>
      </c>
      <c r="H301" s="273"/>
      <c r="I301" s="217">
        <v>2657.1149999999998</v>
      </c>
      <c r="J301" s="284">
        <v>2657.1149999999998</v>
      </c>
      <c r="K301" s="39">
        <f t="shared" si="3"/>
        <v>0</v>
      </c>
      <c r="L301" s="49"/>
      <c r="M301" s="217"/>
      <c r="N301" s="194"/>
      <c r="O301" s="39"/>
      <c r="P301" s="39"/>
      <c r="Q301" s="39"/>
      <c r="R301" s="226"/>
      <c r="S301" s="226"/>
      <c r="T301" s="226"/>
      <c r="U301" s="226"/>
      <c r="V301" s="226"/>
      <c r="W301" s="226"/>
      <c r="X301" s="226"/>
      <c r="Y301" s="226"/>
      <c r="Z301" s="226"/>
      <c r="AA301" s="347"/>
    </row>
    <row r="302" spans="1:27">
      <c r="A302" s="364" t="s">
        <v>152</v>
      </c>
      <c r="B302" s="403"/>
      <c r="C302" s="324" t="s">
        <v>284</v>
      </c>
      <c r="D302" s="203" t="s">
        <v>331</v>
      </c>
      <c r="E302" s="331">
        <v>1</v>
      </c>
      <c r="F302" s="213">
        <v>1</v>
      </c>
      <c r="G302" s="247">
        <v>2023</v>
      </c>
      <c r="H302" s="273"/>
      <c r="I302" s="217">
        <v>6281.4440000000004</v>
      </c>
      <c r="J302" s="284">
        <v>6281.4437500000004</v>
      </c>
      <c r="K302" s="39">
        <f t="shared" si="3"/>
        <v>-2.500000000509317E-4</v>
      </c>
      <c r="L302" s="50"/>
      <c r="M302" s="217"/>
      <c r="N302" s="194"/>
      <c r="O302" s="39"/>
      <c r="P302" s="39"/>
      <c r="Q302" s="39"/>
      <c r="R302" s="226"/>
      <c r="S302" s="226"/>
      <c r="T302" s="226"/>
      <c r="U302" s="226"/>
      <c r="V302" s="226"/>
      <c r="W302" s="226"/>
      <c r="X302" s="226"/>
      <c r="Y302" s="226"/>
      <c r="Z302" s="226"/>
      <c r="AA302" s="347"/>
    </row>
    <row r="303" spans="1:27" ht="37.5">
      <c r="A303" s="363">
        <v>29</v>
      </c>
      <c r="B303" s="403"/>
      <c r="C303" s="326" t="s">
        <v>285</v>
      </c>
      <c r="D303" s="243"/>
      <c r="E303" s="332"/>
      <c r="F303" s="320" t="s">
        <v>609</v>
      </c>
      <c r="G303" s="247">
        <v>2023</v>
      </c>
      <c r="H303" s="276"/>
      <c r="I303" s="270">
        <f>SUBTOTAL(9,I304:I315)</f>
        <v>174948.55224600001</v>
      </c>
      <c r="J303" s="39">
        <f>SUBTOTAL(9,J304:J321)</f>
        <v>1493116.974806786</v>
      </c>
      <c r="K303" s="39"/>
      <c r="L303" s="23"/>
      <c r="M303" s="270">
        <f>SUBTOTAL(9,M304:M315)</f>
        <v>0</v>
      </c>
      <c r="N303" s="194">
        <f>J303-Q303</f>
        <v>1408956.7748067861</v>
      </c>
      <c r="O303" s="39"/>
      <c r="P303" s="39"/>
      <c r="Q303" s="39">
        <f xml:space="preserve"> J319+J318</f>
        <v>84160.199999999983</v>
      </c>
      <c r="R303" s="226"/>
      <c r="S303" s="226"/>
      <c r="T303" s="226"/>
      <c r="U303" s="226"/>
      <c r="V303" s="226"/>
      <c r="W303" s="226"/>
      <c r="X303" s="226"/>
      <c r="Y303" s="226"/>
      <c r="Z303" s="226"/>
      <c r="AA303" s="347"/>
    </row>
    <row r="304" spans="1:27">
      <c r="A304" s="364" t="s">
        <v>153</v>
      </c>
      <c r="B304" s="403"/>
      <c r="C304" s="327" t="s">
        <v>287</v>
      </c>
      <c r="D304" s="203" t="s">
        <v>329</v>
      </c>
      <c r="E304" s="333">
        <v>271</v>
      </c>
      <c r="F304" s="204" t="s">
        <v>287</v>
      </c>
      <c r="G304" s="247">
        <v>2023</v>
      </c>
      <c r="H304" s="244"/>
      <c r="I304" s="212">
        <v>71742.848960000003</v>
      </c>
      <c r="J304" s="215">
        <v>71742.848970000108</v>
      </c>
      <c r="K304" s="19">
        <f>J304-I304</f>
        <v>1.0000105248764157E-5</v>
      </c>
      <c r="L304" s="23"/>
      <c r="M304" s="289"/>
      <c r="N304" s="194"/>
      <c r="O304" s="39"/>
      <c r="P304" s="39"/>
      <c r="Q304" s="39"/>
      <c r="R304" s="226"/>
      <c r="S304" s="226"/>
      <c r="T304" s="226"/>
      <c r="U304" s="226"/>
      <c r="V304" s="226"/>
      <c r="W304" s="226"/>
      <c r="X304" s="226"/>
      <c r="Y304" s="226"/>
      <c r="Z304" s="226"/>
      <c r="AA304" s="347"/>
    </row>
    <row r="305" spans="1:27" ht="112.5">
      <c r="A305" s="364" t="s">
        <v>154</v>
      </c>
      <c r="B305" s="403"/>
      <c r="C305" s="327" t="s">
        <v>286</v>
      </c>
      <c r="D305" s="203" t="s">
        <v>329</v>
      </c>
      <c r="E305" s="333">
        <v>150</v>
      </c>
      <c r="F305" s="204" t="s">
        <v>286</v>
      </c>
      <c r="G305" s="247">
        <v>2023</v>
      </c>
      <c r="H305" s="244"/>
      <c r="I305" s="212">
        <f>27734.542846</f>
        <v>27734.542846</v>
      </c>
      <c r="J305" s="215">
        <v>0</v>
      </c>
      <c r="K305" s="19">
        <f t="shared" ref="K305:K315" si="4">J305-I305</f>
        <v>-27734.542846</v>
      </c>
      <c r="L305" s="186" t="s">
        <v>655</v>
      </c>
      <c r="M305" s="289"/>
      <c r="N305" s="194"/>
      <c r="O305" s="39"/>
      <c r="P305" s="39"/>
      <c r="Q305" s="39"/>
      <c r="R305" s="226"/>
      <c r="S305" s="226"/>
      <c r="T305" s="226"/>
      <c r="U305" s="226"/>
      <c r="V305" s="226"/>
      <c r="W305" s="226"/>
      <c r="X305" s="226"/>
      <c r="Y305" s="226"/>
      <c r="Z305" s="226"/>
      <c r="AA305" s="347"/>
    </row>
    <row r="306" spans="1:27" ht="37.5">
      <c r="A306" s="364" t="s">
        <v>155</v>
      </c>
      <c r="B306" s="403"/>
      <c r="C306" s="327" t="s">
        <v>288</v>
      </c>
      <c r="D306" s="203" t="s">
        <v>329</v>
      </c>
      <c r="E306" s="333">
        <v>26</v>
      </c>
      <c r="F306" s="204" t="s">
        <v>288</v>
      </c>
      <c r="G306" s="247">
        <v>2023</v>
      </c>
      <c r="H306" s="244"/>
      <c r="I306" s="212">
        <v>387.40000000000003</v>
      </c>
      <c r="J306" s="215"/>
      <c r="K306" s="19">
        <f t="shared" si="4"/>
        <v>-387.40000000000003</v>
      </c>
      <c r="L306" s="186" t="s">
        <v>656</v>
      </c>
      <c r="M306" s="289"/>
      <c r="N306" s="194"/>
      <c r="O306" s="39"/>
      <c r="P306" s="39"/>
      <c r="Q306" s="39"/>
      <c r="R306" s="226"/>
      <c r="S306" s="226"/>
      <c r="T306" s="226"/>
      <c r="U306" s="226"/>
      <c r="V306" s="226"/>
      <c r="W306" s="226"/>
      <c r="X306" s="226"/>
      <c r="Y306" s="226"/>
      <c r="Z306" s="226"/>
      <c r="AA306" s="347"/>
    </row>
    <row r="307" spans="1:27" ht="93.75">
      <c r="A307" s="364" t="s">
        <v>156</v>
      </c>
      <c r="B307" s="403"/>
      <c r="C307" s="327" t="s">
        <v>289</v>
      </c>
      <c r="D307" s="203" t="s">
        <v>329</v>
      </c>
      <c r="E307" s="333">
        <v>3</v>
      </c>
      <c r="F307" s="204" t="s">
        <v>610</v>
      </c>
      <c r="G307" s="247">
        <v>2023</v>
      </c>
      <c r="H307" s="244"/>
      <c r="I307" s="212">
        <v>14011.19644</v>
      </c>
      <c r="J307" s="215">
        <v>18225</v>
      </c>
      <c r="K307" s="19">
        <f t="shared" si="4"/>
        <v>4213.8035600000003</v>
      </c>
      <c r="L307" s="186" t="s">
        <v>658</v>
      </c>
      <c r="M307" s="289"/>
      <c r="N307" s="194"/>
      <c r="O307" s="39"/>
      <c r="P307" s="39"/>
      <c r="Q307" s="39"/>
      <c r="R307" s="226"/>
      <c r="S307" s="226"/>
      <c r="T307" s="226"/>
      <c r="U307" s="226"/>
      <c r="V307" s="226"/>
      <c r="W307" s="226"/>
      <c r="X307" s="226"/>
      <c r="Y307" s="226"/>
      <c r="Z307" s="226"/>
      <c r="AA307" s="347"/>
    </row>
    <row r="308" spans="1:27" ht="56.25">
      <c r="A308" s="364" t="s">
        <v>157</v>
      </c>
      <c r="B308" s="403"/>
      <c r="C308" s="204" t="s">
        <v>290</v>
      </c>
      <c r="D308" s="203" t="s">
        <v>329</v>
      </c>
      <c r="E308" s="212">
        <v>1</v>
      </c>
      <c r="F308" s="204" t="s">
        <v>611</v>
      </c>
      <c r="G308" s="247">
        <v>2023</v>
      </c>
      <c r="H308" s="244"/>
      <c r="I308" s="212">
        <v>4792.5</v>
      </c>
      <c r="J308" s="215"/>
      <c r="K308" s="19">
        <f t="shared" si="4"/>
        <v>-4792.5</v>
      </c>
      <c r="L308" s="186" t="s">
        <v>657</v>
      </c>
      <c r="M308" s="289"/>
      <c r="N308" s="39"/>
      <c r="O308" s="39"/>
      <c r="P308" s="39"/>
      <c r="Q308" s="39"/>
      <c r="R308" s="226"/>
      <c r="S308" s="226"/>
      <c r="T308" s="226"/>
      <c r="U308" s="226"/>
      <c r="V308" s="226"/>
      <c r="W308" s="226"/>
      <c r="X308" s="226"/>
      <c r="Y308" s="226"/>
      <c r="Z308" s="226"/>
      <c r="AA308" s="347"/>
    </row>
    <row r="309" spans="1:27" ht="300">
      <c r="A309" s="364" t="s">
        <v>158</v>
      </c>
      <c r="B309" s="403"/>
      <c r="C309" s="204" t="s">
        <v>291</v>
      </c>
      <c r="D309" s="203" t="s">
        <v>329</v>
      </c>
      <c r="E309" s="212">
        <v>7</v>
      </c>
      <c r="F309" s="204" t="s">
        <v>291</v>
      </c>
      <c r="G309" s="247">
        <v>2023</v>
      </c>
      <c r="H309" s="244"/>
      <c r="I309" s="212">
        <v>33008.85</v>
      </c>
      <c r="J309" s="215"/>
      <c r="K309" s="19">
        <f t="shared" si="4"/>
        <v>-33008.85</v>
      </c>
      <c r="L309" s="186" t="s">
        <v>659</v>
      </c>
      <c r="M309" s="289"/>
      <c r="N309" s="39"/>
      <c r="O309" s="39"/>
      <c r="P309" s="39"/>
      <c r="Q309" s="39"/>
      <c r="R309" s="226"/>
      <c r="S309" s="226"/>
      <c r="T309" s="226"/>
      <c r="U309" s="226"/>
      <c r="V309" s="226"/>
      <c r="W309" s="226"/>
      <c r="X309" s="226"/>
      <c r="Y309" s="226"/>
      <c r="Z309" s="226"/>
      <c r="AA309" s="347"/>
    </row>
    <row r="310" spans="1:27">
      <c r="A310" s="364" t="s">
        <v>159</v>
      </c>
      <c r="B310" s="403"/>
      <c r="C310" s="204" t="s">
        <v>292</v>
      </c>
      <c r="D310" s="203" t="s">
        <v>329</v>
      </c>
      <c r="E310" s="212">
        <v>24</v>
      </c>
      <c r="F310" s="204" t="s">
        <v>76</v>
      </c>
      <c r="G310" s="247">
        <v>2023</v>
      </c>
      <c r="H310" s="244"/>
      <c r="I310" s="212">
        <v>5849.76</v>
      </c>
      <c r="J310" s="215">
        <f>5849760/1000</f>
        <v>5849.76</v>
      </c>
      <c r="K310" s="19">
        <f t="shared" si="4"/>
        <v>0</v>
      </c>
      <c r="L310" s="23"/>
      <c r="M310" s="289"/>
      <c r="N310" s="39"/>
      <c r="O310" s="39"/>
      <c r="P310" s="39"/>
      <c r="Q310" s="39"/>
      <c r="R310" s="226"/>
      <c r="S310" s="226"/>
      <c r="T310" s="226"/>
      <c r="U310" s="226"/>
      <c r="V310" s="226"/>
      <c r="W310" s="226"/>
      <c r="X310" s="226"/>
      <c r="Y310" s="226"/>
      <c r="Z310" s="226"/>
      <c r="AA310" s="347"/>
    </row>
    <row r="311" spans="1:27" ht="37.5">
      <c r="A311" s="364" t="s">
        <v>160</v>
      </c>
      <c r="B311" s="403"/>
      <c r="C311" s="204" t="s">
        <v>293</v>
      </c>
      <c r="D311" s="203" t="s">
        <v>329</v>
      </c>
      <c r="E311" s="212">
        <v>16</v>
      </c>
      <c r="F311" s="204" t="s">
        <v>614</v>
      </c>
      <c r="G311" s="247">
        <v>2023</v>
      </c>
      <c r="H311" s="244"/>
      <c r="I311" s="212">
        <v>2593.7039999999997</v>
      </c>
      <c r="J311" s="215">
        <f>2593704/1000</f>
        <v>2593.7040000000002</v>
      </c>
      <c r="K311" s="19"/>
      <c r="L311" s="23"/>
      <c r="M311" s="289"/>
      <c r="N311" s="39"/>
      <c r="O311" s="39"/>
      <c r="P311" s="39"/>
      <c r="Q311" s="39"/>
      <c r="R311" s="226"/>
      <c r="S311" s="226"/>
      <c r="T311" s="226"/>
      <c r="U311" s="226"/>
      <c r="V311" s="226"/>
      <c r="W311" s="226"/>
      <c r="X311" s="226"/>
      <c r="Y311" s="226"/>
      <c r="Z311" s="226"/>
      <c r="AA311" s="347"/>
    </row>
    <row r="312" spans="1:27" ht="37.5">
      <c r="A312" s="364" t="s">
        <v>161</v>
      </c>
      <c r="B312" s="403"/>
      <c r="C312" s="204" t="s">
        <v>294</v>
      </c>
      <c r="D312" s="203" t="s">
        <v>329</v>
      </c>
      <c r="E312" s="212">
        <v>21</v>
      </c>
      <c r="F312" s="204" t="s">
        <v>613</v>
      </c>
      <c r="G312" s="247">
        <v>2023</v>
      </c>
      <c r="H312" s="244"/>
      <c r="I312" s="212">
        <v>5368.125</v>
      </c>
      <c r="J312" s="215">
        <f>5368125/1000</f>
        <v>5368.125</v>
      </c>
      <c r="K312" s="19">
        <f t="shared" si="4"/>
        <v>0</v>
      </c>
      <c r="L312" s="23"/>
      <c r="M312" s="289"/>
      <c r="N312" s="39"/>
      <c r="O312" s="39"/>
      <c r="P312" s="39"/>
      <c r="Q312" s="39"/>
      <c r="R312" s="226"/>
      <c r="S312" s="226"/>
      <c r="T312" s="226"/>
      <c r="U312" s="226"/>
      <c r="V312" s="226"/>
      <c r="W312" s="226"/>
      <c r="X312" s="226"/>
      <c r="Y312" s="226"/>
      <c r="Z312" s="226"/>
      <c r="AA312" s="347"/>
    </row>
    <row r="313" spans="1:27">
      <c r="A313" s="364" t="s">
        <v>162</v>
      </c>
      <c r="B313" s="403"/>
      <c r="C313" s="287" t="s">
        <v>301</v>
      </c>
      <c r="D313" s="203" t="s">
        <v>329</v>
      </c>
      <c r="E313" s="212">
        <v>14</v>
      </c>
      <c r="F313" s="212">
        <v>14</v>
      </c>
      <c r="G313" s="247"/>
      <c r="H313" s="244"/>
      <c r="I313" s="212">
        <v>8785</v>
      </c>
      <c r="J313" s="215">
        <v>8785</v>
      </c>
      <c r="K313" s="19"/>
      <c r="L313" s="23"/>
      <c r="M313" s="289"/>
      <c r="N313" s="39"/>
      <c r="O313" s="39"/>
      <c r="P313" s="39"/>
      <c r="Q313" s="39"/>
      <c r="R313" s="226"/>
      <c r="S313" s="226"/>
      <c r="T313" s="226"/>
      <c r="U313" s="226"/>
      <c r="V313" s="226"/>
      <c r="W313" s="226"/>
      <c r="X313" s="226"/>
      <c r="Y313" s="226"/>
      <c r="Z313" s="226"/>
      <c r="AA313" s="347"/>
    </row>
    <row r="314" spans="1:27">
      <c r="A314" s="364" t="s">
        <v>163</v>
      </c>
      <c r="B314" s="403"/>
      <c r="C314" s="204" t="s">
        <v>295</v>
      </c>
      <c r="D314" s="203" t="s">
        <v>329</v>
      </c>
      <c r="E314" s="212">
        <v>57</v>
      </c>
      <c r="F314" s="204" t="s">
        <v>615</v>
      </c>
      <c r="G314" s="247">
        <v>2023</v>
      </c>
      <c r="H314" s="244"/>
      <c r="I314" s="212">
        <v>455.94299999999998</v>
      </c>
      <c r="J314" s="215">
        <v>455.94299999999998</v>
      </c>
      <c r="K314" s="19">
        <f t="shared" si="4"/>
        <v>0</v>
      </c>
      <c r="L314" s="23"/>
      <c r="M314" s="289"/>
      <c r="N314" s="39"/>
      <c r="O314" s="39"/>
      <c r="P314" s="39"/>
      <c r="Q314" s="39"/>
      <c r="R314" s="226"/>
      <c r="S314" s="226"/>
      <c r="T314" s="226"/>
      <c r="U314" s="226"/>
      <c r="V314" s="226"/>
      <c r="W314" s="226"/>
      <c r="X314" s="226"/>
      <c r="Y314" s="226"/>
      <c r="Z314" s="226"/>
      <c r="AA314" s="347"/>
    </row>
    <row r="315" spans="1:27">
      <c r="A315" s="364" t="s">
        <v>164</v>
      </c>
      <c r="B315" s="403"/>
      <c r="C315" s="218" t="s">
        <v>296</v>
      </c>
      <c r="D315" s="203" t="s">
        <v>329</v>
      </c>
      <c r="E315" s="220">
        <v>18</v>
      </c>
      <c r="F315" s="218" t="s">
        <v>616</v>
      </c>
      <c r="G315" s="255">
        <v>2023</v>
      </c>
      <c r="H315" s="276"/>
      <c r="I315" s="220">
        <v>218.68199999999999</v>
      </c>
      <c r="J315" s="215">
        <v>218.68199999999999</v>
      </c>
      <c r="K315" s="185">
        <f t="shared" si="4"/>
        <v>0</v>
      </c>
      <c r="L315" s="195"/>
      <c r="M315" s="289"/>
      <c r="N315" s="216"/>
      <c r="O315" s="216"/>
      <c r="P315" s="216"/>
      <c r="Q315" s="216"/>
      <c r="R315" s="226"/>
      <c r="S315" s="226"/>
      <c r="T315" s="226"/>
      <c r="U315" s="226"/>
      <c r="V315" s="226"/>
      <c r="W315" s="226"/>
      <c r="X315" s="226"/>
      <c r="Y315" s="226"/>
      <c r="Z315" s="226"/>
      <c r="AA315" s="347"/>
    </row>
    <row r="316" spans="1:27" ht="56.25">
      <c r="A316" s="364" t="s">
        <v>165</v>
      </c>
      <c r="B316" s="403"/>
      <c r="C316" s="204" t="s">
        <v>297</v>
      </c>
      <c r="D316" s="203" t="s">
        <v>329</v>
      </c>
      <c r="E316" s="288"/>
      <c r="F316" s="368">
        <v>1</v>
      </c>
      <c r="G316" s="255">
        <v>2023</v>
      </c>
      <c r="H316" s="276"/>
      <c r="I316" s="220"/>
      <c r="J316" s="215">
        <v>18960</v>
      </c>
      <c r="K316" s="185"/>
      <c r="L316" s="195"/>
      <c r="M316" s="289"/>
      <c r="N316" s="185"/>
      <c r="O316" s="216"/>
      <c r="P316" s="216"/>
      <c r="Q316" s="216"/>
      <c r="R316" s="226"/>
      <c r="S316" s="226"/>
      <c r="T316" s="226"/>
      <c r="U316" s="226"/>
      <c r="V316" s="226"/>
      <c r="W316" s="226"/>
      <c r="X316" s="226"/>
      <c r="Y316" s="226"/>
      <c r="Z316" s="226"/>
      <c r="AA316" s="347"/>
    </row>
    <row r="317" spans="1:27" ht="37.5">
      <c r="A317" s="364" t="s">
        <v>166</v>
      </c>
      <c r="B317" s="403"/>
      <c r="C317" s="204" t="s">
        <v>298</v>
      </c>
      <c r="D317" s="203" t="s">
        <v>329</v>
      </c>
      <c r="E317" s="288"/>
      <c r="F317" s="368">
        <v>1</v>
      </c>
      <c r="G317" s="255">
        <v>2023</v>
      </c>
      <c r="H317" s="276"/>
      <c r="I317" s="220"/>
      <c r="J317" s="215">
        <v>14483.819589999999</v>
      </c>
      <c r="K317" s="185"/>
      <c r="L317" s="195"/>
      <c r="M317" s="289"/>
      <c r="N317" s="185"/>
      <c r="O317" s="216"/>
      <c r="P317" s="216"/>
      <c r="Q317" s="216"/>
      <c r="R317" s="226"/>
      <c r="S317" s="226"/>
      <c r="T317" s="226"/>
      <c r="U317" s="226"/>
      <c r="V317" s="226"/>
      <c r="W317" s="226"/>
      <c r="X317" s="226"/>
      <c r="Y317" s="226"/>
      <c r="Z317" s="226"/>
      <c r="AA317" s="347"/>
    </row>
    <row r="318" spans="1:27">
      <c r="A318" s="364" t="s">
        <v>167</v>
      </c>
      <c r="B318" s="403"/>
      <c r="C318" s="204" t="s">
        <v>299</v>
      </c>
      <c r="D318" s="203" t="s">
        <v>329</v>
      </c>
      <c r="E318" s="288"/>
      <c r="F318" s="368">
        <v>3</v>
      </c>
      <c r="G318" s="255">
        <v>2023</v>
      </c>
      <c r="H318" s="276"/>
      <c r="I318" s="220"/>
      <c r="J318" s="215">
        <v>49639.799999999996</v>
      </c>
      <c r="K318" s="185"/>
      <c r="L318" s="195"/>
      <c r="M318" s="289"/>
      <c r="N318" s="185"/>
      <c r="O318" s="216"/>
      <c r="P318" s="216"/>
      <c r="Q318" s="185"/>
      <c r="R318" s="226"/>
      <c r="S318" s="226"/>
      <c r="T318" s="226"/>
      <c r="U318" s="226"/>
      <c r="V318" s="226"/>
      <c r="W318" s="226"/>
      <c r="X318" s="226"/>
      <c r="Y318" s="226"/>
      <c r="Z318" s="226"/>
      <c r="AA318" s="347"/>
    </row>
    <row r="319" spans="1:27" s="291" customFormat="1" ht="20.25" customHeight="1">
      <c r="A319" s="364" t="s">
        <v>168</v>
      </c>
      <c r="B319" s="403"/>
      <c r="C319" s="204" t="s">
        <v>300</v>
      </c>
      <c r="D319" s="203" t="s">
        <v>329</v>
      </c>
      <c r="E319" s="288"/>
      <c r="F319" s="368">
        <v>2</v>
      </c>
      <c r="G319" s="255">
        <v>2023</v>
      </c>
      <c r="H319" s="276"/>
      <c r="I319" s="220"/>
      <c r="J319" s="289">
        <v>34520.399999999994</v>
      </c>
      <c r="K319" s="249"/>
      <c r="L319" s="276"/>
      <c r="M319" s="289"/>
      <c r="N319" s="272"/>
      <c r="O319" s="272"/>
      <c r="P319" s="272"/>
      <c r="Q319" s="249"/>
      <c r="R319" s="290"/>
      <c r="S319" s="290"/>
      <c r="T319" s="290"/>
      <c r="U319" s="290"/>
      <c r="V319" s="290"/>
      <c r="W319" s="290"/>
      <c r="X319" s="290"/>
      <c r="Y319" s="290"/>
      <c r="Z319" s="290"/>
      <c r="AA319" s="348"/>
    </row>
    <row r="320" spans="1:27" s="291" customFormat="1">
      <c r="A320" s="364" t="s">
        <v>169</v>
      </c>
      <c r="B320" s="403"/>
      <c r="C320" s="204" t="s">
        <v>663</v>
      </c>
      <c r="D320" s="203" t="s">
        <v>329</v>
      </c>
      <c r="E320" s="288"/>
      <c r="F320" s="368">
        <v>31</v>
      </c>
      <c r="G320" s="255">
        <v>2023</v>
      </c>
      <c r="H320" s="276"/>
      <c r="I320" s="220"/>
      <c r="J320" s="289">
        <v>884999.60771999997</v>
      </c>
      <c r="K320" s="249"/>
      <c r="L320" s="276"/>
      <c r="M320" s="289"/>
      <c r="N320" s="249"/>
      <c r="O320" s="272"/>
      <c r="P320" s="272"/>
      <c r="Q320" s="272"/>
      <c r="R320" s="290"/>
      <c r="S320" s="290"/>
      <c r="T320" s="290"/>
      <c r="U320" s="290"/>
      <c r="V320" s="290"/>
      <c r="W320" s="290"/>
      <c r="X320" s="290"/>
      <c r="Y320" s="290"/>
      <c r="Z320" s="290"/>
      <c r="AA320" s="348"/>
    </row>
    <row r="321" spans="1:28" s="291" customFormat="1">
      <c r="A321" s="364" t="s">
        <v>170</v>
      </c>
      <c r="B321" s="403"/>
      <c r="C321" s="204" t="s">
        <v>664</v>
      </c>
      <c r="D321" s="203" t="s">
        <v>329</v>
      </c>
      <c r="E321" s="288"/>
      <c r="F321" s="368">
        <v>29</v>
      </c>
      <c r="G321" s="255">
        <v>2023</v>
      </c>
      <c r="H321" s="276"/>
      <c r="I321" s="220"/>
      <c r="J321" s="289">
        <v>377274.28452678601</v>
      </c>
      <c r="K321" s="249"/>
      <c r="L321" s="276"/>
      <c r="M321" s="289"/>
      <c r="N321" s="249"/>
      <c r="O321" s="272"/>
      <c r="P321" s="272"/>
      <c r="Q321" s="272"/>
      <c r="R321" s="290"/>
      <c r="S321" s="290"/>
      <c r="T321" s="290"/>
      <c r="U321" s="290"/>
      <c r="V321" s="290"/>
      <c r="W321" s="290"/>
      <c r="X321" s="290"/>
      <c r="Y321" s="290"/>
      <c r="Z321" s="290"/>
      <c r="AA321" s="348"/>
    </row>
    <row r="322" spans="1:28" s="226" customFormat="1">
      <c r="A322" s="363"/>
      <c r="B322" s="403"/>
      <c r="C322" s="482" t="s">
        <v>302</v>
      </c>
      <c r="D322" s="482"/>
      <c r="E322" s="483"/>
      <c r="F322" s="483"/>
      <c r="G322" s="483"/>
      <c r="H322" s="483"/>
      <c r="I322" s="483"/>
      <c r="J322" s="483"/>
      <c r="K322" s="483"/>
      <c r="L322" s="23"/>
      <c r="M322" s="270"/>
      <c r="N322" s="39"/>
      <c r="O322" s="39"/>
      <c r="P322" s="39"/>
      <c r="Q322" s="39"/>
      <c r="AA322" s="347"/>
      <c r="AB322" s="334"/>
    </row>
    <row r="323" spans="1:28" ht="19.5">
      <c r="A323" s="363"/>
      <c r="B323" s="403"/>
      <c r="C323" s="227" t="s">
        <v>303</v>
      </c>
      <c r="D323" s="205"/>
      <c r="E323" s="370"/>
      <c r="F323" s="221"/>
      <c r="G323" s="252"/>
      <c r="H323" s="277"/>
      <c r="I323" s="270"/>
      <c r="J323" s="223"/>
      <c r="K323" s="197"/>
      <c r="L323" s="222"/>
      <c r="M323" s="312"/>
      <c r="N323" s="224"/>
      <c r="O323" s="224"/>
      <c r="P323" s="224"/>
      <c r="Q323" s="224"/>
      <c r="R323" s="226"/>
      <c r="S323" s="226"/>
      <c r="T323" s="226"/>
      <c r="U323" s="226"/>
      <c r="V323" s="226"/>
      <c r="W323" s="226"/>
      <c r="X323" s="226"/>
      <c r="Y323" s="226"/>
      <c r="Z323" s="226"/>
      <c r="AA323" s="347"/>
    </row>
    <row r="324" spans="1:28" ht="39">
      <c r="A324" s="363"/>
      <c r="B324" s="403"/>
      <c r="C324" s="228" t="s">
        <v>304</v>
      </c>
      <c r="D324" s="203"/>
      <c r="E324" s="214"/>
      <c r="F324" s="204"/>
      <c r="G324" s="247"/>
      <c r="H324" s="244"/>
      <c r="I324" s="270">
        <f>SUBTOTAL(9,I325:I337)</f>
        <v>1937401.6456499998</v>
      </c>
      <c r="J324" s="39">
        <f>SUBTOTAL(9,J325:J337)</f>
        <v>1727193.44887</v>
      </c>
      <c r="K324" s="19"/>
      <c r="L324" s="23"/>
      <c r="M324" s="270">
        <f>SUBTOTAL(9,M325:M337)</f>
        <v>1727193.44887</v>
      </c>
      <c r="N324" s="39"/>
      <c r="O324" s="39"/>
      <c r="P324" s="39"/>
      <c r="Q324" s="39"/>
      <c r="R324" s="226"/>
      <c r="S324" s="226"/>
      <c r="T324" s="226"/>
      <c r="U324" s="226"/>
      <c r="V324" s="226"/>
      <c r="W324" s="226"/>
      <c r="X324" s="226"/>
      <c r="Y324" s="226"/>
      <c r="Z324" s="226"/>
      <c r="AA324" s="347"/>
    </row>
    <row r="325" spans="1:28" ht="37.5">
      <c r="A325" s="363">
        <v>30</v>
      </c>
      <c r="B325" s="403"/>
      <c r="C325" s="204" t="s">
        <v>305</v>
      </c>
      <c r="D325" s="203" t="s">
        <v>328</v>
      </c>
      <c r="E325" s="204" t="s">
        <v>617</v>
      </c>
      <c r="F325" s="204" t="s">
        <v>617</v>
      </c>
      <c r="G325" s="255">
        <v>2023</v>
      </c>
      <c r="H325" s="244"/>
      <c r="I325" s="212">
        <v>86261.720400000006</v>
      </c>
      <c r="J325" s="215">
        <v>86261.720400000006</v>
      </c>
      <c r="K325" s="185">
        <f t="shared" ref="K325:K328" si="5">J325-I325</f>
        <v>0</v>
      </c>
      <c r="L325" s="23"/>
      <c r="M325" s="289">
        <f>J325</f>
        <v>86261.720400000006</v>
      </c>
      <c r="N325" s="39"/>
      <c r="O325" s="39"/>
      <c r="P325" s="39"/>
      <c r="Q325" s="39"/>
      <c r="R325" s="226"/>
      <c r="S325" s="226"/>
      <c r="T325" s="226"/>
      <c r="U325" s="226"/>
      <c r="V325" s="226"/>
      <c r="W325" s="226"/>
      <c r="X325" s="226"/>
      <c r="Y325" s="226"/>
      <c r="Z325" s="226"/>
      <c r="AA325" s="347"/>
    </row>
    <row r="326" spans="1:28" ht="37.5">
      <c r="A326" s="363">
        <v>31</v>
      </c>
      <c r="B326" s="403"/>
      <c r="C326" s="204" t="s">
        <v>306</v>
      </c>
      <c r="D326" s="203" t="s">
        <v>328</v>
      </c>
      <c r="E326" s="204" t="s">
        <v>637</v>
      </c>
      <c r="F326" s="204"/>
      <c r="G326" s="255">
        <v>2023</v>
      </c>
      <c r="H326" s="244"/>
      <c r="I326" s="212">
        <v>97091.062059999997</v>
      </c>
      <c r="J326" s="215">
        <v>97091.062059999997</v>
      </c>
      <c r="K326" s="185">
        <f t="shared" si="5"/>
        <v>0</v>
      </c>
      <c r="L326" s="23"/>
      <c r="M326" s="289">
        <f>J326</f>
        <v>97091.062059999997</v>
      </c>
      <c r="N326" s="39"/>
      <c r="O326" s="39"/>
      <c r="P326" s="39"/>
      <c r="Q326" s="39"/>
      <c r="R326" s="226"/>
      <c r="S326" s="226"/>
      <c r="T326" s="226"/>
      <c r="U326" s="226"/>
      <c r="V326" s="226"/>
      <c r="W326" s="226"/>
      <c r="X326" s="226"/>
      <c r="Y326" s="226"/>
      <c r="Z326" s="226"/>
      <c r="AA326" s="347"/>
    </row>
    <row r="327" spans="1:28" ht="56.25">
      <c r="A327" s="363">
        <v>32</v>
      </c>
      <c r="B327" s="403"/>
      <c r="C327" s="229" t="s">
        <v>307</v>
      </c>
      <c r="D327" s="203" t="s">
        <v>328</v>
      </c>
      <c r="E327" s="204" t="s">
        <v>618</v>
      </c>
      <c r="F327" s="204" t="s">
        <v>618</v>
      </c>
      <c r="G327" s="255">
        <v>2023</v>
      </c>
      <c r="H327" s="244"/>
      <c r="I327" s="212">
        <v>47299.968730000001</v>
      </c>
      <c r="J327" s="215">
        <v>47299.968729999993</v>
      </c>
      <c r="K327" s="185">
        <f t="shared" si="5"/>
        <v>0</v>
      </c>
      <c r="L327" s="23"/>
      <c r="M327" s="289">
        <f>J327</f>
        <v>47299.968729999993</v>
      </c>
      <c r="N327" s="39"/>
      <c r="O327" s="39"/>
      <c r="P327" s="39"/>
      <c r="Q327" s="39"/>
      <c r="R327" s="226"/>
      <c r="S327" s="226"/>
      <c r="T327" s="226"/>
      <c r="U327" s="226"/>
      <c r="V327" s="226"/>
      <c r="W327" s="226"/>
      <c r="X327" s="226"/>
      <c r="Y327" s="226"/>
      <c r="Z327" s="226"/>
      <c r="AA327" s="347"/>
    </row>
    <row r="328" spans="1:28" ht="37.5" customHeight="1">
      <c r="A328" s="375">
        <v>33</v>
      </c>
      <c r="B328" s="403"/>
      <c r="C328" s="443" t="s">
        <v>308</v>
      </c>
      <c r="D328" s="203" t="s">
        <v>29</v>
      </c>
      <c r="E328" s="204" t="s">
        <v>636</v>
      </c>
      <c r="F328" s="204"/>
      <c r="G328" s="385">
        <v>2023</v>
      </c>
      <c r="H328" s="494"/>
      <c r="I328" s="485">
        <v>1496540.69768</v>
      </c>
      <c r="J328" s="382">
        <v>1496540.69768</v>
      </c>
      <c r="K328" s="382">
        <f t="shared" si="5"/>
        <v>0</v>
      </c>
      <c r="L328" s="488"/>
      <c r="M328" s="427">
        <f>J328</f>
        <v>1496540.69768</v>
      </c>
      <c r="N328" s="491"/>
      <c r="O328" s="491"/>
      <c r="P328" s="491"/>
      <c r="Q328" s="491"/>
      <c r="R328" s="226"/>
      <c r="S328" s="226"/>
      <c r="T328" s="226"/>
      <c r="U328" s="226"/>
      <c r="V328" s="226"/>
      <c r="W328" s="226"/>
      <c r="X328" s="226"/>
      <c r="Y328" s="226"/>
      <c r="Z328" s="226"/>
      <c r="AA328" s="347"/>
    </row>
    <row r="329" spans="1:28">
      <c r="A329" s="375"/>
      <c r="B329" s="403"/>
      <c r="C329" s="443"/>
      <c r="D329" s="203" t="s">
        <v>329</v>
      </c>
      <c r="E329" s="204" t="s">
        <v>635</v>
      </c>
      <c r="F329" s="204"/>
      <c r="G329" s="420"/>
      <c r="H329" s="495"/>
      <c r="I329" s="486"/>
      <c r="J329" s="383"/>
      <c r="K329" s="383"/>
      <c r="L329" s="489"/>
      <c r="M329" s="428"/>
      <c r="N329" s="492"/>
      <c r="O329" s="492"/>
      <c r="P329" s="492"/>
      <c r="Q329" s="492"/>
      <c r="R329" s="226"/>
      <c r="S329" s="226"/>
      <c r="T329" s="226"/>
      <c r="U329" s="226"/>
      <c r="V329" s="226"/>
      <c r="W329" s="226"/>
      <c r="X329" s="226"/>
      <c r="Y329" s="226"/>
      <c r="Z329" s="226"/>
      <c r="AA329" s="347"/>
    </row>
    <row r="330" spans="1:28">
      <c r="A330" s="375"/>
      <c r="B330" s="403"/>
      <c r="C330" s="484"/>
      <c r="D330" s="203" t="s">
        <v>329</v>
      </c>
      <c r="E330" s="204"/>
      <c r="F330" s="204" t="s">
        <v>619</v>
      </c>
      <c r="G330" s="420"/>
      <c r="H330" s="495"/>
      <c r="I330" s="486"/>
      <c r="J330" s="383"/>
      <c r="K330" s="383"/>
      <c r="L330" s="489"/>
      <c r="M330" s="428"/>
      <c r="N330" s="492"/>
      <c r="O330" s="492"/>
      <c r="P330" s="492"/>
      <c r="Q330" s="492"/>
      <c r="R330" s="226"/>
      <c r="S330" s="226"/>
      <c r="T330" s="226"/>
      <c r="U330" s="226"/>
      <c r="V330" s="226"/>
      <c r="W330" s="226"/>
      <c r="X330" s="226"/>
      <c r="Y330" s="226"/>
      <c r="Z330" s="226"/>
      <c r="AA330" s="347"/>
    </row>
    <row r="331" spans="1:28">
      <c r="A331" s="375"/>
      <c r="B331" s="403"/>
      <c r="C331" s="484"/>
      <c r="D331" s="203" t="s">
        <v>329</v>
      </c>
      <c r="E331" s="204"/>
      <c r="F331" s="204" t="s">
        <v>620</v>
      </c>
      <c r="G331" s="420"/>
      <c r="H331" s="495"/>
      <c r="I331" s="486"/>
      <c r="J331" s="383"/>
      <c r="K331" s="383"/>
      <c r="L331" s="489"/>
      <c r="M331" s="428"/>
      <c r="N331" s="492"/>
      <c r="O331" s="492"/>
      <c r="P331" s="492"/>
      <c r="Q331" s="492"/>
      <c r="R331" s="226"/>
      <c r="S331" s="226"/>
      <c r="T331" s="226"/>
      <c r="U331" s="226"/>
      <c r="V331" s="226"/>
      <c r="W331" s="226"/>
      <c r="X331" s="226"/>
      <c r="Y331" s="226"/>
      <c r="Z331" s="226"/>
      <c r="AA331" s="347"/>
    </row>
    <row r="332" spans="1:28" ht="37.5">
      <c r="A332" s="375"/>
      <c r="B332" s="403"/>
      <c r="C332" s="484"/>
      <c r="D332" s="203" t="s">
        <v>171</v>
      </c>
      <c r="E332" s="204"/>
      <c r="F332" s="204" t="s">
        <v>621</v>
      </c>
      <c r="G332" s="420"/>
      <c r="H332" s="495"/>
      <c r="I332" s="486"/>
      <c r="J332" s="383"/>
      <c r="K332" s="383"/>
      <c r="L332" s="489"/>
      <c r="M332" s="428"/>
      <c r="N332" s="492"/>
      <c r="O332" s="492"/>
      <c r="P332" s="492"/>
      <c r="Q332" s="492"/>
      <c r="R332" s="226"/>
      <c r="S332" s="226"/>
      <c r="T332" s="226"/>
      <c r="U332" s="226"/>
      <c r="V332" s="226"/>
      <c r="W332" s="226"/>
      <c r="X332" s="226"/>
      <c r="Y332" s="226"/>
      <c r="Z332" s="226"/>
      <c r="AA332" s="347"/>
    </row>
    <row r="333" spans="1:28">
      <c r="A333" s="375"/>
      <c r="B333" s="403"/>
      <c r="C333" s="484"/>
      <c r="D333" s="203" t="s">
        <v>329</v>
      </c>
      <c r="E333" s="204"/>
      <c r="F333" s="204" t="s">
        <v>622</v>
      </c>
      <c r="G333" s="386"/>
      <c r="H333" s="496"/>
      <c r="I333" s="487"/>
      <c r="J333" s="384"/>
      <c r="K333" s="384"/>
      <c r="L333" s="490"/>
      <c r="M333" s="429"/>
      <c r="N333" s="493"/>
      <c r="O333" s="493"/>
      <c r="P333" s="493"/>
      <c r="Q333" s="493"/>
      <c r="R333" s="226"/>
      <c r="S333" s="226"/>
      <c r="T333" s="226"/>
      <c r="U333" s="226"/>
      <c r="V333" s="226"/>
      <c r="W333" s="226"/>
      <c r="X333" s="226"/>
      <c r="Y333" s="226"/>
      <c r="Z333" s="226"/>
      <c r="AA333" s="347"/>
    </row>
    <row r="334" spans="1:28" ht="39">
      <c r="A334" s="363"/>
      <c r="B334" s="403"/>
      <c r="C334" s="233" t="s">
        <v>309</v>
      </c>
      <c r="D334" s="205"/>
      <c r="E334" s="370"/>
      <c r="F334" s="221"/>
      <c r="G334" s="247"/>
      <c r="H334" s="244"/>
      <c r="I334" s="212"/>
      <c r="J334" s="215"/>
      <c r="K334" s="19"/>
      <c r="L334" s="23"/>
      <c r="M334" s="289"/>
      <c r="N334" s="39"/>
      <c r="O334" s="39"/>
      <c r="P334" s="39"/>
      <c r="Q334" s="39"/>
      <c r="R334" s="226"/>
      <c r="S334" s="226"/>
      <c r="T334" s="226"/>
      <c r="U334" s="226"/>
      <c r="V334" s="226"/>
      <c r="W334" s="226"/>
      <c r="X334" s="226"/>
      <c r="Y334" s="226"/>
      <c r="Z334" s="226"/>
      <c r="AA334" s="347"/>
    </row>
    <row r="335" spans="1:28" ht="112.5">
      <c r="A335" s="363">
        <v>34</v>
      </c>
      <c r="B335" s="403"/>
      <c r="C335" s="218" t="s">
        <v>310</v>
      </c>
      <c r="D335" s="203" t="s">
        <v>326</v>
      </c>
      <c r="E335" s="214" t="s">
        <v>333</v>
      </c>
      <c r="F335" s="204" t="s">
        <v>333</v>
      </c>
      <c r="G335" s="255">
        <v>2023</v>
      </c>
      <c r="H335" s="244"/>
      <c r="I335" s="212">
        <v>53559</v>
      </c>
      <c r="J335" s="215"/>
      <c r="K335" s="185">
        <f t="shared" ref="K335:K337" si="6">J335-I335</f>
        <v>-53559</v>
      </c>
      <c r="L335" s="186" t="s">
        <v>660</v>
      </c>
      <c r="M335" s="289"/>
      <c r="N335" s="39"/>
      <c r="O335" s="39"/>
      <c r="P335" s="39"/>
      <c r="Q335" s="39"/>
      <c r="R335" s="226"/>
      <c r="S335" s="226"/>
      <c r="T335" s="226"/>
      <c r="U335" s="226"/>
      <c r="V335" s="226"/>
      <c r="W335" s="226"/>
      <c r="X335" s="226"/>
      <c r="Y335" s="226"/>
      <c r="Z335" s="226"/>
      <c r="AA335" s="347"/>
    </row>
    <row r="336" spans="1:28" ht="112.5">
      <c r="A336" s="363">
        <v>35</v>
      </c>
      <c r="B336" s="403"/>
      <c r="C336" s="204" t="s">
        <v>317</v>
      </c>
      <c r="D336" s="203" t="s">
        <v>326</v>
      </c>
      <c r="E336" s="214" t="s">
        <v>333</v>
      </c>
      <c r="F336" s="204" t="s">
        <v>333</v>
      </c>
      <c r="G336" s="255">
        <v>2023</v>
      </c>
      <c r="H336" s="244"/>
      <c r="I336" s="212">
        <v>52304</v>
      </c>
      <c r="J336" s="215"/>
      <c r="K336" s="185">
        <f t="shared" si="6"/>
        <v>-52304</v>
      </c>
      <c r="L336" s="186" t="s">
        <v>660</v>
      </c>
      <c r="M336" s="289"/>
      <c r="N336" s="39"/>
      <c r="O336" s="39"/>
      <c r="P336" s="39"/>
      <c r="Q336" s="39"/>
      <c r="R336" s="226"/>
      <c r="S336" s="226"/>
      <c r="T336" s="226"/>
      <c r="U336" s="226"/>
      <c r="V336" s="226"/>
      <c r="W336" s="226"/>
      <c r="X336" s="226"/>
      <c r="Y336" s="226"/>
      <c r="Z336" s="226"/>
      <c r="AA336" s="347"/>
    </row>
    <row r="337" spans="1:27" ht="93.75">
      <c r="A337" s="363">
        <v>36</v>
      </c>
      <c r="B337" s="403"/>
      <c r="C337" s="204" t="s">
        <v>311</v>
      </c>
      <c r="D337" s="203" t="s">
        <v>326</v>
      </c>
      <c r="E337" s="214" t="s">
        <v>333</v>
      </c>
      <c r="F337" s="204" t="s">
        <v>333</v>
      </c>
      <c r="G337" s="255">
        <v>2023</v>
      </c>
      <c r="H337" s="244"/>
      <c r="I337" s="212">
        <v>104345.19678</v>
      </c>
      <c r="J337" s="215"/>
      <c r="K337" s="185">
        <f t="shared" si="6"/>
        <v>-104345.19678</v>
      </c>
      <c r="L337" s="186" t="s">
        <v>99</v>
      </c>
      <c r="M337" s="289"/>
      <c r="N337" s="39"/>
      <c r="O337" s="39"/>
      <c r="P337" s="39"/>
      <c r="Q337" s="39"/>
      <c r="R337" s="226"/>
      <c r="S337" s="226"/>
      <c r="T337" s="226"/>
      <c r="U337" s="226"/>
      <c r="V337" s="226"/>
      <c r="W337" s="226"/>
      <c r="X337" s="226"/>
      <c r="Y337" s="226"/>
      <c r="Z337" s="226"/>
      <c r="AA337" s="347"/>
    </row>
    <row r="338" spans="1:27" ht="19.5">
      <c r="A338" s="363"/>
      <c r="B338" s="403"/>
      <c r="C338" s="232" t="s">
        <v>312</v>
      </c>
      <c r="D338" s="203"/>
      <c r="E338" s="214"/>
      <c r="F338" s="204"/>
      <c r="G338" s="247"/>
      <c r="H338" s="244"/>
      <c r="I338" s="270">
        <f>SUBTOTAL(9,I339:I349)</f>
        <v>1124064.3639399998</v>
      </c>
      <c r="J338" s="39">
        <f>SUBTOTAL(9,J339:J349)</f>
        <v>1059064.3639400001</v>
      </c>
      <c r="K338" s="19"/>
      <c r="L338" s="186"/>
      <c r="M338" s="270">
        <f>SUBTOTAL(9,M339:M349)</f>
        <v>1059064.3639400001</v>
      </c>
      <c r="N338" s="39"/>
      <c r="O338" s="39"/>
      <c r="P338" s="39"/>
      <c r="Q338" s="39"/>
      <c r="R338" s="226"/>
      <c r="S338" s="226"/>
      <c r="T338" s="226"/>
      <c r="U338" s="226"/>
      <c r="V338" s="226"/>
      <c r="W338" s="226"/>
      <c r="X338" s="226"/>
      <c r="Y338" s="226"/>
      <c r="Z338" s="226"/>
      <c r="AA338" s="347"/>
    </row>
    <row r="339" spans="1:27" ht="37.5">
      <c r="A339" s="363"/>
      <c r="B339" s="403"/>
      <c r="C339" s="225" t="s">
        <v>313</v>
      </c>
      <c r="D339" s="203"/>
      <c r="E339" s="214"/>
      <c r="F339" s="204"/>
      <c r="G339" s="247"/>
      <c r="H339" s="244"/>
      <c r="I339" s="212"/>
      <c r="J339" s="215"/>
      <c r="K339" s="19"/>
      <c r="L339" s="186"/>
      <c r="M339" s="289"/>
      <c r="N339" s="39"/>
      <c r="O339" s="39"/>
      <c r="P339" s="39"/>
      <c r="Q339" s="39"/>
      <c r="R339" s="226"/>
      <c r="S339" s="226"/>
      <c r="T339" s="226"/>
      <c r="U339" s="226"/>
      <c r="V339" s="226"/>
      <c r="W339" s="226"/>
      <c r="X339" s="226"/>
      <c r="Y339" s="226"/>
      <c r="Z339" s="226"/>
      <c r="AA339" s="347"/>
    </row>
    <row r="340" spans="1:27" ht="37.5">
      <c r="A340" s="363">
        <v>37</v>
      </c>
      <c r="B340" s="403"/>
      <c r="C340" s="204" t="s">
        <v>314</v>
      </c>
      <c r="D340" s="203" t="s">
        <v>328</v>
      </c>
      <c r="E340" s="204" t="s">
        <v>633</v>
      </c>
      <c r="F340" s="204" t="s">
        <v>632</v>
      </c>
      <c r="G340" s="255">
        <v>2023</v>
      </c>
      <c r="H340" s="244"/>
      <c r="I340" s="212">
        <v>37697.555460000003</v>
      </c>
      <c r="J340" s="215">
        <v>37697.555460000003</v>
      </c>
      <c r="K340" s="185">
        <f t="shared" ref="K340:K349" si="7">J340-I340</f>
        <v>0</v>
      </c>
      <c r="L340" s="186"/>
      <c r="M340" s="289">
        <f>J340</f>
        <v>37697.555460000003</v>
      </c>
      <c r="N340" s="39"/>
      <c r="O340" s="39"/>
      <c r="P340" s="39"/>
      <c r="Q340" s="39"/>
      <c r="R340" s="226"/>
      <c r="S340" s="226"/>
      <c r="T340" s="226"/>
      <c r="U340" s="226"/>
      <c r="V340" s="226"/>
      <c r="W340" s="226"/>
      <c r="X340" s="226"/>
      <c r="Y340" s="226"/>
      <c r="Z340" s="226"/>
      <c r="AA340" s="347"/>
    </row>
    <row r="341" spans="1:27" ht="37.5">
      <c r="A341" s="375">
        <v>38</v>
      </c>
      <c r="B341" s="403"/>
      <c r="C341" s="387" t="s">
        <v>315</v>
      </c>
      <c r="D341" s="203" t="s">
        <v>328</v>
      </c>
      <c r="E341" s="202" t="s">
        <v>623</v>
      </c>
      <c r="F341" s="202" t="s">
        <v>623</v>
      </c>
      <c r="G341" s="255">
        <v>2023</v>
      </c>
      <c r="H341" s="244"/>
      <c r="I341" s="485">
        <v>420578.51046999998</v>
      </c>
      <c r="J341" s="382">
        <v>420578.51047000004</v>
      </c>
      <c r="K341" s="382">
        <f t="shared" si="7"/>
        <v>0</v>
      </c>
      <c r="L341" s="186"/>
      <c r="M341" s="427">
        <f>J341</f>
        <v>420578.51047000004</v>
      </c>
      <c r="N341" s="491"/>
      <c r="O341" s="491"/>
      <c r="P341" s="491"/>
      <c r="Q341" s="491"/>
      <c r="R341" s="226"/>
      <c r="S341" s="226"/>
      <c r="T341" s="226"/>
      <c r="U341" s="226"/>
      <c r="V341" s="226"/>
      <c r="W341" s="226"/>
      <c r="X341" s="226"/>
      <c r="Y341" s="226"/>
      <c r="Z341" s="226"/>
      <c r="AA341" s="347"/>
    </row>
    <row r="342" spans="1:27" ht="37.5">
      <c r="A342" s="375"/>
      <c r="B342" s="403"/>
      <c r="C342" s="388"/>
      <c r="D342" s="203" t="s">
        <v>329</v>
      </c>
      <c r="E342" s="204" t="s">
        <v>634</v>
      </c>
      <c r="F342" s="204" t="s">
        <v>624</v>
      </c>
      <c r="G342" s="255">
        <v>2023</v>
      </c>
      <c r="H342" s="244"/>
      <c r="I342" s="487"/>
      <c r="J342" s="384"/>
      <c r="K342" s="384"/>
      <c r="L342" s="186"/>
      <c r="M342" s="429"/>
      <c r="N342" s="493"/>
      <c r="O342" s="493"/>
      <c r="P342" s="493"/>
      <c r="Q342" s="493"/>
      <c r="R342" s="226"/>
      <c r="S342" s="226"/>
      <c r="T342" s="226"/>
      <c r="U342" s="226"/>
      <c r="V342" s="226"/>
      <c r="W342" s="226"/>
      <c r="X342" s="226"/>
      <c r="Y342" s="226"/>
      <c r="Z342" s="226"/>
      <c r="AA342" s="347"/>
    </row>
    <row r="343" spans="1:27" ht="112.5">
      <c r="A343" s="363">
        <v>39</v>
      </c>
      <c r="B343" s="403"/>
      <c r="C343" s="204" t="s">
        <v>318</v>
      </c>
      <c r="D343" s="203"/>
      <c r="E343" s="214" t="s">
        <v>333</v>
      </c>
      <c r="F343" s="204"/>
      <c r="G343" s="247"/>
      <c r="H343" s="244"/>
      <c r="I343" s="212">
        <v>50000</v>
      </c>
      <c r="J343" s="215"/>
      <c r="K343" s="185">
        <f t="shared" si="7"/>
        <v>-50000</v>
      </c>
      <c r="L343" s="186" t="s">
        <v>660</v>
      </c>
      <c r="M343" s="289"/>
      <c r="N343" s="39"/>
      <c r="O343" s="39"/>
      <c r="P343" s="39"/>
      <c r="Q343" s="39"/>
      <c r="R343" s="226"/>
      <c r="S343" s="226"/>
      <c r="T343" s="226"/>
      <c r="U343" s="226"/>
      <c r="V343" s="226"/>
      <c r="W343" s="226"/>
      <c r="X343" s="226"/>
      <c r="Y343" s="226"/>
      <c r="Z343" s="226"/>
      <c r="AA343" s="347"/>
    </row>
    <row r="344" spans="1:27" ht="37.5">
      <c r="A344" s="363"/>
      <c r="B344" s="403"/>
      <c r="C344" s="225" t="s">
        <v>316</v>
      </c>
      <c r="D344" s="203"/>
      <c r="E344" s="285"/>
      <c r="F344" s="204"/>
      <c r="G344" s="247"/>
      <c r="H344" s="244"/>
      <c r="I344" s="212"/>
      <c r="J344" s="215"/>
      <c r="K344" s="185"/>
      <c r="L344" s="23"/>
      <c r="M344" s="289"/>
      <c r="N344" s="39"/>
      <c r="O344" s="39"/>
      <c r="P344" s="39"/>
      <c r="Q344" s="39"/>
      <c r="R344" s="226"/>
      <c r="S344" s="226"/>
      <c r="T344" s="226"/>
      <c r="U344" s="226"/>
      <c r="V344" s="226"/>
      <c r="W344" s="226"/>
      <c r="X344" s="226"/>
      <c r="Y344" s="226"/>
      <c r="Z344" s="226"/>
      <c r="AA344" s="347"/>
    </row>
    <row r="345" spans="1:27" ht="37.5">
      <c r="A345" s="363">
        <v>40</v>
      </c>
      <c r="B345" s="403"/>
      <c r="C345" s="204" t="s">
        <v>319</v>
      </c>
      <c r="D345" s="203" t="s">
        <v>326</v>
      </c>
      <c r="E345" s="214" t="s">
        <v>333</v>
      </c>
      <c r="F345" s="204" t="s">
        <v>333</v>
      </c>
      <c r="G345" s="255">
        <v>2023</v>
      </c>
      <c r="H345" s="244"/>
      <c r="I345" s="212">
        <v>15000</v>
      </c>
      <c r="J345" s="215"/>
      <c r="K345" s="185">
        <f t="shared" si="7"/>
        <v>-15000</v>
      </c>
      <c r="L345" s="23"/>
      <c r="M345" s="289"/>
      <c r="N345" s="39"/>
      <c r="O345" s="39"/>
      <c r="P345" s="39"/>
      <c r="Q345" s="39"/>
      <c r="R345" s="226"/>
      <c r="S345" s="226"/>
      <c r="T345" s="226"/>
      <c r="U345" s="226"/>
      <c r="V345" s="226"/>
      <c r="W345" s="226"/>
      <c r="X345" s="226"/>
      <c r="Y345" s="226"/>
      <c r="Z345" s="226"/>
      <c r="AA345" s="347"/>
    </row>
    <row r="346" spans="1:27" ht="37.5">
      <c r="A346" s="363">
        <v>41</v>
      </c>
      <c r="B346" s="403"/>
      <c r="C346" s="204" t="s">
        <v>320</v>
      </c>
      <c r="D346" s="203" t="s">
        <v>328</v>
      </c>
      <c r="E346" s="204" t="s">
        <v>629</v>
      </c>
      <c r="F346" s="204" t="s">
        <v>625</v>
      </c>
      <c r="G346" s="255">
        <v>2023</v>
      </c>
      <c r="H346" s="244"/>
      <c r="I346" s="212">
        <v>49389.442819999902</v>
      </c>
      <c r="J346" s="215">
        <v>49389.442820000004</v>
      </c>
      <c r="K346" s="185">
        <f t="shared" si="7"/>
        <v>1.0186340659856796E-10</v>
      </c>
      <c r="L346" s="23"/>
      <c r="M346" s="289">
        <f>J346</f>
        <v>49389.442820000004</v>
      </c>
      <c r="N346" s="39"/>
      <c r="O346" s="39"/>
      <c r="P346" s="39"/>
      <c r="Q346" s="39"/>
      <c r="R346" s="226"/>
      <c r="S346" s="226"/>
      <c r="T346" s="226"/>
      <c r="U346" s="226"/>
      <c r="V346" s="226"/>
      <c r="W346" s="226"/>
      <c r="X346" s="226"/>
      <c r="Y346" s="226"/>
      <c r="Z346" s="226"/>
      <c r="AA346" s="347"/>
    </row>
    <row r="347" spans="1:27" ht="56.25">
      <c r="A347" s="363">
        <v>42</v>
      </c>
      <c r="B347" s="403"/>
      <c r="C347" s="204" t="s">
        <v>321</v>
      </c>
      <c r="D347" s="203" t="s">
        <v>29</v>
      </c>
      <c r="E347" s="204" t="s">
        <v>630</v>
      </c>
      <c r="F347" s="204" t="s">
        <v>626</v>
      </c>
      <c r="G347" s="255">
        <v>2023</v>
      </c>
      <c r="H347" s="244"/>
      <c r="I347" s="212">
        <v>65190.223720000002</v>
      </c>
      <c r="J347" s="215">
        <v>65190.223720000009</v>
      </c>
      <c r="K347" s="185">
        <f t="shared" si="7"/>
        <v>0</v>
      </c>
      <c r="L347" s="23"/>
      <c r="M347" s="289">
        <f>J347</f>
        <v>65190.223720000009</v>
      </c>
      <c r="N347" s="39"/>
      <c r="O347" s="39"/>
      <c r="P347" s="39"/>
      <c r="Q347" s="39"/>
      <c r="R347" s="226"/>
      <c r="S347" s="226"/>
      <c r="T347" s="226"/>
      <c r="U347" s="226"/>
      <c r="V347" s="226"/>
      <c r="W347" s="226"/>
      <c r="X347" s="226"/>
      <c r="Y347" s="226"/>
      <c r="Z347" s="226"/>
      <c r="AA347" s="347"/>
    </row>
    <row r="348" spans="1:27" ht="82.5" customHeight="1">
      <c r="A348" s="363">
        <v>43</v>
      </c>
      <c r="B348" s="403"/>
      <c r="C348" s="204" t="s">
        <v>322</v>
      </c>
      <c r="D348" s="203"/>
      <c r="E348" s="212" t="s">
        <v>631</v>
      </c>
      <c r="F348" s="212" t="s">
        <v>627</v>
      </c>
      <c r="G348" s="255">
        <v>2023</v>
      </c>
      <c r="H348" s="244"/>
      <c r="I348" s="212">
        <v>265266.68235999998</v>
      </c>
      <c r="J348" s="215">
        <v>265266.68236000004</v>
      </c>
      <c r="K348" s="185">
        <f t="shared" si="7"/>
        <v>0</v>
      </c>
      <c r="L348" s="23"/>
      <c r="M348" s="289">
        <f>J348</f>
        <v>265266.68236000004</v>
      </c>
      <c r="N348" s="39"/>
      <c r="O348" s="39"/>
      <c r="P348" s="39"/>
      <c r="Q348" s="39"/>
      <c r="R348" s="226"/>
      <c r="S348" s="226"/>
      <c r="T348" s="226"/>
      <c r="U348" s="226"/>
      <c r="V348" s="226"/>
      <c r="W348" s="226"/>
      <c r="X348" s="226"/>
      <c r="Y348" s="226"/>
      <c r="Z348" s="226"/>
      <c r="AA348" s="347"/>
    </row>
    <row r="349" spans="1:27" ht="79.5" customHeight="1">
      <c r="A349" s="363">
        <v>44</v>
      </c>
      <c r="B349" s="404"/>
      <c r="C349" s="204" t="s">
        <v>323</v>
      </c>
      <c r="D349" s="203" t="s">
        <v>329</v>
      </c>
      <c r="E349" s="212" t="s">
        <v>631</v>
      </c>
      <c r="F349" s="212" t="s">
        <v>628</v>
      </c>
      <c r="G349" s="255">
        <v>2023</v>
      </c>
      <c r="H349" s="244"/>
      <c r="I349" s="212">
        <v>220941.94910999999</v>
      </c>
      <c r="J349" s="215">
        <v>220941.94911000002</v>
      </c>
      <c r="K349" s="185">
        <f t="shared" si="7"/>
        <v>0</v>
      </c>
      <c r="L349" s="23"/>
      <c r="M349" s="289">
        <f>J349</f>
        <v>220941.94911000002</v>
      </c>
      <c r="N349" s="39"/>
      <c r="O349" s="39"/>
      <c r="P349" s="39"/>
      <c r="Q349" s="39"/>
      <c r="R349" s="226"/>
      <c r="S349" s="226"/>
      <c r="T349" s="226"/>
      <c r="U349" s="226"/>
      <c r="V349" s="226"/>
      <c r="W349" s="226"/>
      <c r="X349" s="226"/>
      <c r="Y349" s="226"/>
      <c r="Z349" s="226"/>
      <c r="AA349" s="347"/>
    </row>
    <row r="350" spans="1:27" ht="19.5" thickBot="1">
      <c r="A350" s="365"/>
      <c r="B350" s="359"/>
      <c r="C350" s="349" t="s">
        <v>324</v>
      </c>
      <c r="D350" s="349"/>
      <c r="E350" s="350"/>
      <c r="F350" s="351"/>
      <c r="G350" s="352"/>
      <c r="H350" s="353"/>
      <c r="I350" s="354">
        <f>I303+I236+I235+I60+I324+I338</f>
        <v>13776124.18285986</v>
      </c>
      <c r="J350" s="355">
        <f>J303+J236+J235+J60+J324+J338</f>
        <v>16280817.510412501</v>
      </c>
      <c r="K350" s="355">
        <f>J350-I350</f>
        <v>2504693.3275526408</v>
      </c>
      <c r="L350" s="355">
        <f>L303+L236+L235+L60</f>
        <v>0</v>
      </c>
      <c r="M350" s="354">
        <f>M303+M236+M235+M60+M324+M338</f>
        <v>9081072.1874767002</v>
      </c>
      <c r="N350" s="355">
        <f>N303+N236+N235+N60</f>
        <v>5187950.1280526407</v>
      </c>
      <c r="O350" s="355">
        <f>O303+O236+O235+O60</f>
        <v>0</v>
      </c>
      <c r="P350" s="355">
        <f>P303+P236+P235+P60</f>
        <v>0</v>
      </c>
      <c r="Q350" s="355">
        <f>Q303+Q236+Q235+Q60</f>
        <v>2011795.1948831601</v>
      </c>
      <c r="R350" s="355">
        <f t="shared" ref="R350:Y350" si="8">R303+R236+R235+R60</f>
        <v>8159232.4809999997</v>
      </c>
      <c r="S350" s="355">
        <f t="shared" si="8"/>
        <v>8686187.648</v>
      </c>
      <c r="T350" s="366">
        <v>0.92669999999999997</v>
      </c>
      <c r="U350" s="366">
        <v>0.91249999999999998</v>
      </c>
      <c r="V350" s="366">
        <f>V303+V236+V235+V60</f>
        <v>0.12790000000000001</v>
      </c>
      <c r="W350" s="366">
        <f t="shared" si="8"/>
        <v>0.109</v>
      </c>
      <c r="X350" s="163">
        <f t="shared" si="8"/>
        <v>1120</v>
      </c>
      <c r="Y350" s="163">
        <f t="shared" si="8"/>
        <v>1312</v>
      </c>
      <c r="Z350" s="366"/>
      <c r="AA350" s="356"/>
    </row>
    <row r="351" spans="1:27">
      <c r="D351" s="279"/>
      <c r="H351" s="282"/>
      <c r="J351" s="292"/>
      <c r="L351" s="36"/>
      <c r="M351" s="291"/>
    </row>
    <row r="352" spans="1:27">
      <c r="D352" s="279"/>
      <c r="H352" s="282"/>
      <c r="L352" s="36"/>
      <c r="M352" s="291"/>
    </row>
    <row r="353" spans="4:13">
      <c r="D353" s="279"/>
      <c r="H353" s="282"/>
      <c r="M353" s="291"/>
    </row>
    <row r="354" spans="4:13">
      <c r="D354" s="279"/>
      <c r="H354" s="282"/>
      <c r="M354" s="291"/>
    </row>
  </sheetData>
  <autoFilter ref="A12:R350"/>
  <mergeCells count="283">
    <mergeCell ref="I221:I234"/>
    <mergeCell ref="M221:M234"/>
    <mergeCell ref="N328:N333"/>
    <mergeCell ref="O328:O333"/>
    <mergeCell ref="P328:P333"/>
    <mergeCell ref="Q328:Q333"/>
    <mergeCell ref="C341:C342"/>
    <mergeCell ref="K341:K342"/>
    <mergeCell ref="I341:I342"/>
    <mergeCell ref="J341:J342"/>
    <mergeCell ref="N341:N342"/>
    <mergeCell ref="O341:O342"/>
    <mergeCell ref="P341:P342"/>
    <mergeCell ref="Q341:Q342"/>
    <mergeCell ref="M328:M333"/>
    <mergeCell ref="M341:M342"/>
    <mergeCell ref="G328:G333"/>
    <mergeCell ref="H328:H333"/>
    <mergeCell ref="L32:L33"/>
    <mergeCell ref="M32:M33"/>
    <mergeCell ref="L38:L39"/>
    <mergeCell ref="M38:M39"/>
    <mergeCell ref="K38:K39"/>
    <mergeCell ref="G35:G36"/>
    <mergeCell ref="M35:M36"/>
    <mergeCell ref="C322:K322"/>
    <mergeCell ref="C328:C333"/>
    <mergeCell ref="I328:I333"/>
    <mergeCell ref="J328:J333"/>
    <mergeCell ref="K328:K333"/>
    <mergeCell ref="M129:M132"/>
    <mergeCell ref="G129:G132"/>
    <mergeCell ref="C133:C220"/>
    <mergeCell ref="G133:G220"/>
    <mergeCell ref="I133:I220"/>
    <mergeCell ref="J133:J220"/>
    <mergeCell ref="K133:K220"/>
    <mergeCell ref="M133:M220"/>
    <mergeCell ref="K129:K132"/>
    <mergeCell ref="L328:L333"/>
    <mergeCell ref="C221:C234"/>
    <mergeCell ref="G221:G234"/>
    <mergeCell ref="M16:M17"/>
    <mergeCell ref="K30:K31"/>
    <mergeCell ref="A9:A11"/>
    <mergeCell ref="B10:B11"/>
    <mergeCell ref="C10:C11"/>
    <mergeCell ref="E10:F10"/>
    <mergeCell ref="G10:G11"/>
    <mergeCell ref="B9:G9"/>
    <mergeCell ref="D10:D11"/>
    <mergeCell ref="M9:Q9"/>
    <mergeCell ref="H9:H11"/>
    <mergeCell ref="O10:O11"/>
    <mergeCell ref="Q10:Q11"/>
    <mergeCell ref="I10:I11"/>
    <mergeCell ref="J10:J11"/>
    <mergeCell ref="K10:K11"/>
    <mergeCell ref="L10:L11"/>
    <mergeCell ref="M10:N10"/>
    <mergeCell ref="I9:L9"/>
    <mergeCell ref="P10:P11"/>
    <mergeCell ref="L30:L31"/>
    <mergeCell ref="M30:M31"/>
    <mergeCell ref="M24:M25"/>
    <mergeCell ref="N24:N25"/>
    <mergeCell ref="K16:K17"/>
    <mergeCell ref="C35:C36"/>
    <mergeCell ref="I35:I36"/>
    <mergeCell ref="J35:J36"/>
    <mergeCell ref="K35:K36"/>
    <mergeCell ref="C21:C23"/>
    <mergeCell ref="I21:I23"/>
    <mergeCell ref="K21:K23"/>
    <mergeCell ref="C24:C25"/>
    <mergeCell ref="I24:I25"/>
    <mergeCell ref="K24:K25"/>
    <mergeCell ref="C32:C33"/>
    <mergeCell ref="I32:I33"/>
    <mergeCell ref="K32:K33"/>
    <mergeCell ref="K51:K58"/>
    <mergeCell ref="L51:L58"/>
    <mergeCell ref="M51:M58"/>
    <mergeCell ref="N51:N58"/>
    <mergeCell ref="O51:O58"/>
    <mergeCell ref="P51:P58"/>
    <mergeCell ref="Q51:Q58"/>
    <mergeCell ref="L24:L25"/>
    <mergeCell ref="A32:A33"/>
    <mergeCell ref="G32:G33"/>
    <mergeCell ref="J32:J33"/>
    <mergeCell ref="O38:O39"/>
    <mergeCell ref="P38:P39"/>
    <mergeCell ref="Q38:Q39"/>
    <mergeCell ref="P41:P50"/>
    <mergeCell ref="Q41:Q50"/>
    <mergeCell ref="C41:C50"/>
    <mergeCell ref="I41:I50"/>
    <mergeCell ref="K41:K50"/>
    <mergeCell ref="L41:L50"/>
    <mergeCell ref="M41:M50"/>
    <mergeCell ref="N41:N50"/>
    <mergeCell ref="O41:O50"/>
    <mergeCell ref="L35:L36"/>
    <mergeCell ref="A21:A23"/>
    <mergeCell ref="G21:G23"/>
    <mergeCell ref="J21:J23"/>
    <mergeCell ref="A24:A25"/>
    <mergeCell ref="G24:G25"/>
    <mergeCell ref="J24:J25"/>
    <mergeCell ref="A30:A31"/>
    <mergeCell ref="G30:G31"/>
    <mergeCell ref="J30:J31"/>
    <mergeCell ref="C30:C31"/>
    <mergeCell ref="I30:I31"/>
    <mergeCell ref="H14:H59"/>
    <mergeCell ref="C38:C39"/>
    <mergeCell ref="I38:I39"/>
    <mergeCell ref="A35:A36"/>
    <mergeCell ref="C51:C58"/>
    <mergeCell ref="I51:I58"/>
    <mergeCell ref="C16:C17"/>
    <mergeCell ref="I16:I17"/>
    <mergeCell ref="J16:J17"/>
    <mergeCell ref="A63:A84"/>
    <mergeCell ref="A85:A106"/>
    <mergeCell ref="C63:C84"/>
    <mergeCell ref="G63:G84"/>
    <mergeCell ref="I63:I84"/>
    <mergeCell ref="J63:J84"/>
    <mergeCell ref="C85:C106"/>
    <mergeCell ref="G85:G106"/>
    <mergeCell ref="A38:A39"/>
    <mergeCell ref="G38:G39"/>
    <mergeCell ref="J38:J39"/>
    <mergeCell ref="A41:A50"/>
    <mergeCell ref="G41:G50"/>
    <mergeCell ref="J41:J50"/>
    <mergeCell ref="A51:A58"/>
    <mergeCell ref="G51:G58"/>
    <mergeCell ref="J51:J58"/>
    <mergeCell ref="A107:A128"/>
    <mergeCell ref="A129:A132"/>
    <mergeCell ref="C107:C128"/>
    <mergeCell ref="G107:G128"/>
    <mergeCell ref="I107:I128"/>
    <mergeCell ref="J107:J128"/>
    <mergeCell ref="K107:K128"/>
    <mergeCell ref="M85:M106"/>
    <mergeCell ref="H63:H234"/>
    <mergeCell ref="M107:M128"/>
    <mergeCell ref="L133:L220"/>
    <mergeCell ref="K63:K84"/>
    <mergeCell ref="I85:I106"/>
    <mergeCell ref="J85:J106"/>
    <mergeCell ref="K85:K106"/>
    <mergeCell ref="C129:C132"/>
    <mergeCell ref="I129:I132"/>
    <mergeCell ref="J129:J132"/>
    <mergeCell ref="M63:M84"/>
    <mergeCell ref="A133:A220"/>
    <mergeCell ref="A221:A234"/>
    <mergeCell ref="L221:L234"/>
    <mergeCell ref="J221:J234"/>
    <mergeCell ref="K221:K234"/>
    <mergeCell ref="R9:Y9"/>
    <mergeCell ref="Z9:Z11"/>
    <mergeCell ref="AA9:AA11"/>
    <mergeCell ref="R10:S10"/>
    <mergeCell ref="T10:U10"/>
    <mergeCell ref="V10:W10"/>
    <mergeCell ref="X10:Y10"/>
    <mergeCell ref="L16:L17"/>
    <mergeCell ref="AA14:AA33"/>
    <mergeCell ref="O32:O33"/>
    <mergeCell ref="P32:P33"/>
    <mergeCell ref="Q32:Q33"/>
    <mergeCell ref="L21:L23"/>
    <mergeCell ref="M21:M23"/>
    <mergeCell ref="N16:N17"/>
    <mergeCell ref="O16:O17"/>
    <mergeCell ref="N21:N23"/>
    <mergeCell ref="O21:O23"/>
    <mergeCell ref="P21:P23"/>
    <mergeCell ref="Q21:Q23"/>
    <mergeCell ref="O24:O25"/>
    <mergeCell ref="P24:P25"/>
    <mergeCell ref="Q24:Q25"/>
    <mergeCell ref="N30:N31"/>
    <mergeCell ref="A328:A333"/>
    <mergeCell ref="A341:A342"/>
    <mergeCell ref="P16:P17"/>
    <mergeCell ref="Q16:Q17"/>
    <mergeCell ref="B14:B349"/>
    <mergeCell ref="L63:L84"/>
    <mergeCell ref="L85:L106"/>
    <mergeCell ref="N63:N84"/>
    <mergeCell ref="O63:O84"/>
    <mergeCell ref="P63:P84"/>
    <mergeCell ref="Q63:Q84"/>
    <mergeCell ref="N85:N106"/>
    <mergeCell ref="O85:O106"/>
    <mergeCell ref="P85:P106"/>
    <mergeCell ref="Q85:Q106"/>
    <mergeCell ref="L107:L128"/>
    <mergeCell ref="N107:N128"/>
    <mergeCell ref="O107:O128"/>
    <mergeCell ref="P107:P128"/>
    <mergeCell ref="Q107:Q128"/>
    <mergeCell ref="L129:L132"/>
    <mergeCell ref="N129:N132"/>
    <mergeCell ref="O129:O132"/>
    <mergeCell ref="P129:P132"/>
    <mergeCell ref="N133:N220"/>
    <mergeCell ref="O133:O220"/>
    <mergeCell ref="N35:N36"/>
    <mergeCell ref="O35:O36"/>
    <mergeCell ref="P35:P36"/>
    <mergeCell ref="Q35:Q36"/>
    <mergeCell ref="O30:O31"/>
    <mergeCell ref="P30:P31"/>
    <mergeCell ref="Q30:Q31"/>
    <mergeCell ref="N32:N33"/>
    <mergeCell ref="N38:N39"/>
    <mergeCell ref="R14:R33"/>
    <mergeCell ref="S14:S33"/>
    <mergeCell ref="R34:R59"/>
    <mergeCell ref="S34:S59"/>
    <mergeCell ref="R63:R84"/>
    <mergeCell ref="S63:S84"/>
    <mergeCell ref="R221:R234"/>
    <mergeCell ref="S221:S234"/>
    <mergeCell ref="Q129:Q132"/>
    <mergeCell ref="R129:R132"/>
    <mergeCell ref="S129:S132"/>
    <mergeCell ref="AA107:AA234"/>
    <mergeCell ref="T14:T33"/>
    <mergeCell ref="U14:U33"/>
    <mergeCell ref="V14:V33"/>
    <mergeCell ref="W14:W33"/>
    <mergeCell ref="X14:X33"/>
    <mergeCell ref="Y14:Y33"/>
    <mergeCell ref="Z14:Z33"/>
    <mergeCell ref="AA34:AA59"/>
    <mergeCell ref="AA61:AA106"/>
    <mergeCell ref="T63:T106"/>
    <mergeCell ref="U63:U106"/>
    <mergeCell ref="V63:V106"/>
    <mergeCell ref="W63:W106"/>
    <mergeCell ref="X63:X106"/>
    <mergeCell ref="Y63:Y106"/>
    <mergeCell ref="Z63:Z106"/>
    <mergeCell ref="T107:T234"/>
    <mergeCell ref="V34:V59"/>
    <mergeCell ref="U107:U234"/>
    <mergeCell ref="V107:V234"/>
    <mergeCell ref="W107:W234"/>
    <mergeCell ref="X107:X234"/>
    <mergeCell ref="Y107:Y234"/>
    <mergeCell ref="Z107:Z234"/>
    <mergeCell ref="A14:A15"/>
    <mergeCell ref="A16:A17"/>
    <mergeCell ref="W34:W59"/>
    <mergeCell ref="X34:X59"/>
    <mergeCell ref="Y34:Y59"/>
    <mergeCell ref="Z34:Z59"/>
    <mergeCell ref="T34:T59"/>
    <mergeCell ref="U34:U59"/>
    <mergeCell ref="R133:R220"/>
    <mergeCell ref="S133:S220"/>
    <mergeCell ref="R85:R106"/>
    <mergeCell ref="S85:S106"/>
    <mergeCell ref="R107:R128"/>
    <mergeCell ref="S107:S128"/>
    <mergeCell ref="P133:P220"/>
    <mergeCell ref="Q133:Q220"/>
    <mergeCell ref="N221:N234"/>
    <mergeCell ref="O221:O234"/>
    <mergeCell ref="P221:P234"/>
    <mergeCell ref="Q221:Q234"/>
    <mergeCell ref="G16:G17"/>
    <mergeCell ref="A28:A29"/>
    <mergeCell ref="C28:C29"/>
  </mergeCells>
  <phoneticPr fontId="244" type="noConversion"/>
  <printOptions horizontalCentered="1"/>
  <pageMargins left="0.25" right="0.25" top="0.75" bottom="0.75" header="0.3" footer="0.3"/>
  <pageSetup paperSize="8" scale="26" fitToHeight="100" orientation="landscape" r:id="rId1"/>
  <headerFooter>
    <oddFooter>&amp;C&amp;P</oddFooter>
  </headerFooter>
  <rowBreaks count="1" manualBreakCount="1">
    <brk id="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4"/>
  <sheetViews>
    <sheetView view="pageBreakPreview" topLeftCell="R1" zoomScale="40" zoomScaleNormal="25" zoomScaleSheetLayoutView="40" workbookViewId="0">
      <selection activeCell="AA11" sqref="AA11"/>
    </sheetView>
  </sheetViews>
  <sheetFormatPr defaultColWidth="9.140625" defaultRowHeight="30"/>
  <cols>
    <col min="1" max="1" width="15" style="51" hidden="1" customWidth="1"/>
    <col min="2" max="2" width="45.140625" style="52" hidden="1" customWidth="1"/>
    <col min="3" max="3" width="62.85546875" style="53" hidden="1" customWidth="1"/>
    <col min="4" max="4" width="24.140625" style="138" hidden="1" customWidth="1"/>
    <col min="5" max="5" width="63.7109375" style="55" hidden="1" customWidth="1"/>
    <col min="6" max="6" width="69.7109375" style="55" hidden="1" customWidth="1"/>
    <col min="7" max="7" width="28.85546875" style="56" hidden="1" customWidth="1"/>
    <col min="8" max="8" width="23" style="139" hidden="1" customWidth="1"/>
    <col min="9" max="9" width="20.7109375" style="132" hidden="1" customWidth="1"/>
    <col min="10" max="10" width="25.28515625" style="55" hidden="1" customWidth="1"/>
    <col min="11" max="11" width="25.28515625" style="52" hidden="1" customWidth="1"/>
    <col min="12" max="12" width="89.7109375" style="57" hidden="1" customWidth="1"/>
    <col min="13" max="13" width="31.42578125" style="137" hidden="1" customWidth="1"/>
    <col min="14" max="14" width="32.42578125" style="58" hidden="1" customWidth="1"/>
    <col min="15" max="15" width="33.5703125" style="58" hidden="1" customWidth="1"/>
    <col min="16" max="17" width="26" style="58" hidden="1" customWidth="1"/>
    <col min="18" max="18" width="33" style="58" customWidth="1"/>
    <col min="19" max="19" width="44.5703125" style="58" customWidth="1"/>
    <col min="20" max="20" width="28.28515625" style="58" customWidth="1"/>
    <col min="21" max="21" width="47.85546875" style="58" customWidth="1"/>
    <col min="22" max="22" width="31.140625" style="58" customWidth="1"/>
    <col min="23" max="25" width="28.28515625" style="58" customWidth="1"/>
    <col min="26" max="26" width="73.28515625" style="58" customWidth="1"/>
    <col min="27" max="27" width="247.5703125" style="134" customWidth="1"/>
    <col min="28" max="16384" width="9.140625" style="58"/>
  </cols>
  <sheetData>
    <row r="1" spans="1:27" s="60" customFormat="1" ht="26.25">
      <c r="A1" s="61"/>
      <c r="B1" s="62"/>
      <c r="C1" s="59"/>
      <c r="D1" s="63"/>
      <c r="E1" s="64"/>
      <c r="F1" s="65"/>
      <c r="G1" s="66"/>
      <c r="H1" s="62"/>
      <c r="I1" s="64"/>
      <c r="J1" s="64"/>
      <c r="K1" s="62"/>
      <c r="L1" s="68" t="s">
        <v>27</v>
      </c>
      <c r="M1" s="59"/>
      <c r="N1" s="62"/>
      <c r="O1" s="62"/>
      <c r="P1" s="62"/>
      <c r="Q1" s="62"/>
      <c r="R1" s="67"/>
      <c r="S1" s="67"/>
      <c r="T1" s="67"/>
      <c r="U1" s="67"/>
      <c r="V1" s="67"/>
      <c r="W1" s="67"/>
      <c r="X1" s="67"/>
      <c r="Y1" s="67"/>
      <c r="Z1" s="67"/>
      <c r="AA1" s="67"/>
    </row>
    <row r="2" spans="1:27" s="60" customFormat="1" ht="26.25" thickBot="1">
      <c r="A2" s="61"/>
      <c r="B2" s="62"/>
      <c r="C2" s="59"/>
      <c r="D2" s="63"/>
      <c r="E2" s="64"/>
      <c r="F2" s="65"/>
      <c r="G2" s="66"/>
      <c r="H2" s="62"/>
      <c r="I2" s="64"/>
      <c r="J2" s="64"/>
      <c r="K2" s="69"/>
      <c r="L2" s="70"/>
      <c r="M2" s="59"/>
      <c r="N2" s="62"/>
      <c r="O2" s="62"/>
      <c r="P2" s="62"/>
      <c r="Q2" s="62"/>
      <c r="R2" s="1" t="s">
        <v>43</v>
      </c>
      <c r="S2" s="180"/>
      <c r="T2" s="180"/>
      <c r="U2" s="180"/>
      <c r="V2" s="180"/>
      <c r="W2" s="180"/>
      <c r="X2" s="180"/>
      <c r="Y2" s="180"/>
      <c r="Z2" s="180"/>
      <c r="AA2" s="180"/>
    </row>
    <row r="3" spans="1:27" ht="81" customHeight="1" thickBot="1">
      <c r="A3" s="497" t="s">
        <v>0</v>
      </c>
      <c r="B3" s="500" t="s">
        <v>19</v>
      </c>
      <c r="C3" s="501"/>
      <c r="D3" s="501"/>
      <c r="E3" s="501"/>
      <c r="F3" s="501"/>
      <c r="G3" s="502"/>
      <c r="H3" s="503" t="s">
        <v>30</v>
      </c>
      <c r="I3" s="500" t="s">
        <v>20</v>
      </c>
      <c r="J3" s="501"/>
      <c r="K3" s="501"/>
      <c r="L3" s="502"/>
      <c r="M3" s="506" t="s">
        <v>24</v>
      </c>
      <c r="N3" s="507"/>
      <c r="O3" s="507"/>
      <c r="P3" s="507"/>
      <c r="Q3" s="507"/>
      <c r="R3" s="405" t="s">
        <v>65</v>
      </c>
      <c r="S3" s="405"/>
      <c r="T3" s="405"/>
      <c r="U3" s="405"/>
      <c r="V3" s="405"/>
      <c r="W3" s="405"/>
      <c r="X3" s="405"/>
      <c r="Y3" s="405"/>
      <c r="Z3" s="405" t="s">
        <v>11</v>
      </c>
      <c r="AA3" s="408" t="s">
        <v>12</v>
      </c>
    </row>
    <row r="4" spans="1:27" ht="54.75" customHeight="1" thickBot="1">
      <c r="A4" s="498"/>
      <c r="B4" s="515" t="s">
        <v>2</v>
      </c>
      <c r="C4" s="515" t="s">
        <v>3</v>
      </c>
      <c r="D4" s="515" t="s">
        <v>26</v>
      </c>
      <c r="E4" s="518" t="s">
        <v>4</v>
      </c>
      <c r="F4" s="519"/>
      <c r="G4" s="520" t="s">
        <v>7</v>
      </c>
      <c r="H4" s="504"/>
      <c r="I4" s="522" t="s">
        <v>8</v>
      </c>
      <c r="J4" s="524" t="s">
        <v>9</v>
      </c>
      <c r="K4" s="508" t="s">
        <v>66</v>
      </c>
      <c r="L4" s="510" t="s">
        <v>10</v>
      </c>
      <c r="M4" s="512" t="s">
        <v>21</v>
      </c>
      <c r="N4" s="513"/>
      <c r="O4" s="513" t="s">
        <v>1</v>
      </c>
      <c r="P4" s="513" t="s">
        <v>40</v>
      </c>
      <c r="Q4" s="513" t="s">
        <v>35</v>
      </c>
      <c r="R4" s="411" t="s">
        <v>13</v>
      </c>
      <c r="S4" s="411"/>
      <c r="T4" s="406" t="s">
        <v>14</v>
      </c>
      <c r="U4" s="406"/>
      <c r="V4" s="406" t="s">
        <v>15</v>
      </c>
      <c r="W4" s="406"/>
      <c r="X4" s="406" t="s">
        <v>16</v>
      </c>
      <c r="Y4" s="406"/>
      <c r="Z4" s="406"/>
      <c r="AA4" s="409"/>
    </row>
    <row r="5" spans="1:27" ht="26.25" thickBot="1">
      <c r="A5" s="499"/>
      <c r="B5" s="516"/>
      <c r="C5" s="516"/>
      <c r="D5" s="517"/>
      <c r="E5" s="71" t="s">
        <v>5</v>
      </c>
      <c r="F5" s="72" t="s">
        <v>6</v>
      </c>
      <c r="G5" s="521"/>
      <c r="H5" s="505"/>
      <c r="I5" s="523"/>
      <c r="J5" s="525"/>
      <c r="K5" s="509"/>
      <c r="L5" s="511"/>
      <c r="M5" s="73" t="s">
        <v>22</v>
      </c>
      <c r="N5" s="74" t="s">
        <v>23</v>
      </c>
      <c r="O5" s="513"/>
      <c r="P5" s="513"/>
      <c r="Q5" s="513"/>
      <c r="R5" s="3" t="s">
        <v>17</v>
      </c>
      <c r="S5" s="3" t="s">
        <v>18</v>
      </c>
      <c r="T5" s="4" t="s">
        <v>17</v>
      </c>
      <c r="U5" s="4" t="s">
        <v>18</v>
      </c>
      <c r="V5" s="4" t="s">
        <v>5</v>
      </c>
      <c r="W5" s="4" t="s">
        <v>6</v>
      </c>
      <c r="X5" s="4" t="s">
        <v>17</v>
      </c>
      <c r="Y5" s="4" t="s">
        <v>18</v>
      </c>
      <c r="Z5" s="406"/>
      <c r="AA5" s="409"/>
    </row>
    <row r="6" spans="1:27" s="79" customFormat="1" ht="26.25" thickBot="1">
      <c r="A6" s="75">
        <v>1</v>
      </c>
      <c r="B6" s="76">
        <v>2</v>
      </c>
      <c r="C6" s="76">
        <v>3</v>
      </c>
      <c r="D6" s="76">
        <v>4</v>
      </c>
      <c r="E6" s="76">
        <v>5</v>
      </c>
      <c r="F6" s="76">
        <v>6</v>
      </c>
      <c r="G6" s="77">
        <v>7</v>
      </c>
      <c r="H6" s="76">
        <v>8</v>
      </c>
      <c r="I6" s="76">
        <v>9</v>
      </c>
      <c r="J6" s="76">
        <v>10</v>
      </c>
      <c r="K6" s="76">
        <v>11</v>
      </c>
      <c r="L6" s="76">
        <v>12</v>
      </c>
      <c r="M6" s="78">
        <v>13</v>
      </c>
      <c r="N6" s="78">
        <v>14</v>
      </c>
      <c r="O6" s="78">
        <v>15</v>
      </c>
      <c r="P6" s="78">
        <v>16</v>
      </c>
      <c r="Q6" s="78">
        <v>17</v>
      </c>
      <c r="R6" s="163">
        <v>18</v>
      </c>
      <c r="S6" s="163">
        <v>19</v>
      </c>
      <c r="T6" s="163">
        <v>20</v>
      </c>
      <c r="U6" s="163">
        <v>21</v>
      </c>
      <c r="V6" s="163">
        <v>22</v>
      </c>
      <c r="W6" s="163">
        <v>23</v>
      </c>
      <c r="X6" s="163">
        <v>24</v>
      </c>
      <c r="Y6" s="163">
        <v>25</v>
      </c>
      <c r="Z6" s="163">
        <v>26</v>
      </c>
      <c r="AA6" s="179">
        <v>27</v>
      </c>
    </row>
    <row r="7" spans="1:27" ht="26.25">
      <c r="A7" s="80"/>
      <c r="B7" s="81"/>
      <c r="C7" s="82" t="s">
        <v>41</v>
      </c>
      <c r="D7" s="81"/>
      <c r="E7" s="83"/>
      <c r="F7" s="83"/>
      <c r="G7" s="84"/>
      <c r="H7" s="85"/>
      <c r="I7" s="83"/>
      <c r="J7" s="83"/>
      <c r="K7" s="81"/>
      <c r="L7" s="81"/>
      <c r="M7" s="81"/>
      <c r="N7" s="81"/>
      <c r="O7" s="81"/>
      <c r="P7" s="81"/>
      <c r="Q7" s="81"/>
      <c r="R7" s="178"/>
      <c r="S7" s="178"/>
      <c r="T7" s="162"/>
      <c r="U7" s="177"/>
      <c r="V7" s="176"/>
      <c r="W7" s="176"/>
      <c r="X7" s="175"/>
      <c r="Y7" s="175"/>
      <c r="Z7" s="161"/>
      <c r="AA7" s="160"/>
    </row>
    <row r="8" spans="1:27" ht="220.5">
      <c r="A8" s="86">
        <v>1</v>
      </c>
      <c r="B8" s="526" t="s">
        <v>58</v>
      </c>
      <c r="C8" s="87" t="s">
        <v>59</v>
      </c>
      <c r="D8" s="87" t="s">
        <v>32</v>
      </c>
      <c r="E8" s="88" t="s">
        <v>33</v>
      </c>
      <c r="F8" s="88" t="s">
        <v>33</v>
      </c>
      <c r="G8" s="89">
        <v>2022</v>
      </c>
      <c r="H8" s="528" t="s">
        <v>38</v>
      </c>
      <c r="I8" s="90">
        <v>1804.9788799999999</v>
      </c>
      <c r="J8" s="91">
        <v>1804.9788799999999</v>
      </c>
      <c r="K8" s="90">
        <f>J8-I8</f>
        <v>0</v>
      </c>
      <c r="L8" s="90"/>
      <c r="M8" s="91">
        <f>J8</f>
        <v>1804.9788799999999</v>
      </c>
      <c r="N8" s="91"/>
      <c r="O8" s="91"/>
      <c r="P8" s="91"/>
      <c r="Q8" s="91"/>
      <c r="R8" s="10">
        <v>8159232.4809999997</v>
      </c>
      <c r="S8" s="174">
        <v>8686187.648</v>
      </c>
      <c r="T8" s="529"/>
      <c r="U8" s="530"/>
      <c r="V8" s="514"/>
      <c r="W8" s="514"/>
      <c r="X8" s="514"/>
      <c r="Y8" s="514"/>
      <c r="Z8" s="514"/>
      <c r="AA8" s="301" t="s">
        <v>96</v>
      </c>
    </row>
    <row r="9" spans="1:27" s="93" customFormat="1" ht="168" hidden="1" customHeight="1">
      <c r="A9" s="86">
        <v>6</v>
      </c>
      <c r="B9" s="527"/>
      <c r="C9" s="95" t="s">
        <v>56</v>
      </c>
      <c r="D9" s="87" t="s">
        <v>28</v>
      </c>
      <c r="E9" s="94" t="s">
        <v>61</v>
      </c>
      <c r="F9" s="94" t="s">
        <v>61</v>
      </c>
      <c r="G9" s="89">
        <v>2022</v>
      </c>
      <c r="H9" s="527"/>
      <c r="I9" s="96">
        <v>178511.66365981699</v>
      </c>
      <c r="J9" s="96">
        <v>178511.66365981699</v>
      </c>
      <c r="K9" s="96">
        <f>J9-I9</f>
        <v>0</v>
      </c>
      <c r="L9" s="92"/>
      <c r="M9" s="96">
        <f>J9</f>
        <v>178511.66365981699</v>
      </c>
      <c r="N9" s="96"/>
      <c r="O9" s="96"/>
      <c r="P9" s="96"/>
      <c r="Q9" s="96"/>
      <c r="R9" s="173"/>
      <c r="S9" s="159"/>
      <c r="T9" s="529"/>
      <c r="U9" s="531"/>
      <c r="V9" s="514"/>
      <c r="W9" s="514"/>
      <c r="X9" s="514"/>
      <c r="Y9" s="514"/>
      <c r="Z9" s="514"/>
      <c r="AA9" s="158"/>
    </row>
    <row r="10" spans="1:27" s="93" customFormat="1" ht="409.5">
      <c r="A10" s="144"/>
      <c r="B10" s="527"/>
      <c r="C10" s="97" t="s">
        <v>57</v>
      </c>
      <c r="D10" s="87" t="s">
        <v>32</v>
      </c>
      <c r="E10" s="94" t="s">
        <v>33</v>
      </c>
      <c r="F10" s="94" t="s">
        <v>33</v>
      </c>
      <c r="G10" s="98"/>
      <c r="H10" s="527"/>
      <c r="I10" s="99">
        <v>2417.2330000000002</v>
      </c>
      <c r="J10" s="90">
        <f>1979.05245</f>
        <v>1979.0524499999999</v>
      </c>
      <c r="K10" s="90">
        <f>J10-I10</f>
        <v>-438.18055000000027</v>
      </c>
      <c r="L10" s="100" t="s">
        <v>62</v>
      </c>
      <c r="M10" s="90">
        <f>J10</f>
        <v>1979.0524499999999</v>
      </c>
      <c r="N10" s="90"/>
      <c r="O10" s="90"/>
      <c r="P10" s="90"/>
      <c r="Q10" s="90"/>
      <c r="R10" s="172"/>
      <c r="S10" s="171"/>
      <c r="T10" s="170"/>
      <c r="U10" s="170"/>
      <c r="V10" s="157"/>
      <c r="W10" s="157"/>
      <c r="X10" s="140"/>
      <c r="Y10" s="140"/>
      <c r="Z10" s="140"/>
      <c r="AA10" s="156"/>
    </row>
    <row r="11" spans="1:27" s="93" customFormat="1" ht="409.6" customHeight="1">
      <c r="A11" s="104"/>
      <c r="B11" s="527"/>
      <c r="C11" s="87"/>
      <c r="D11" s="101" t="s">
        <v>31</v>
      </c>
      <c r="E11" s="94" t="s">
        <v>63</v>
      </c>
      <c r="F11" s="94" t="s">
        <v>63</v>
      </c>
      <c r="G11" s="146"/>
      <c r="H11" s="527"/>
      <c r="I11" s="90"/>
      <c r="J11" s="90"/>
      <c r="K11" s="90"/>
      <c r="L11" s="100"/>
      <c r="M11" s="90"/>
      <c r="N11" s="90"/>
      <c r="O11" s="90"/>
      <c r="P11" s="90"/>
      <c r="Q11" s="90"/>
      <c r="R11" s="155"/>
      <c r="S11" s="169"/>
      <c r="T11" s="171"/>
      <c r="U11" s="171"/>
      <c r="V11" s="168">
        <v>0.12790000000000001</v>
      </c>
      <c r="W11" s="168" t="s">
        <v>95</v>
      </c>
      <c r="X11" s="154"/>
      <c r="Y11" s="154"/>
      <c r="Z11" s="140"/>
      <c r="AA11" s="153" t="s">
        <v>97</v>
      </c>
    </row>
    <row r="12" spans="1:27" s="93" customFormat="1" ht="339" customHeight="1">
      <c r="A12" s="148"/>
      <c r="B12" s="527"/>
      <c r="C12" s="145"/>
      <c r="D12" s="145"/>
      <c r="E12" s="102" t="s">
        <v>64</v>
      </c>
      <c r="F12" s="103" t="s">
        <v>64</v>
      </c>
      <c r="G12" s="146"/>
      <c r="H12" s="527"/>
      <c r="I12" s="143"/>
      <c r="J12" s="143"/>
      <c r="K12" s="143"/>
      <c r="L12" s="142"/>
      <c r="M12" s="147"/>
      <c r="N12" s="147"/>
      <c r="O12" s="143"/>
      <c r="P12" s="143"/>
      <c r="Q12" s="143"/>
      <c r="R12" s="169"/>
      <c r="S12" s="169"/>
      <c r="T12" s="169"/>
      <c r="U12" s="169"/>
      <c r="V12" s="181"/>
      <c r="W12" s="140"/>
      <c r="X12" s="302">
        <v>1120</v>
      </c>
      <c r="Y12" s="302">
        <v>1312</v>
      </c>
      <c r="Z12" s="181"/>
      <c r="AA12" s="152" t="s">
        <v>98</v>
      </c>
    </row>
    <row r="13" spans="1:27" s="93" customFormat="1" ht="26.25">
      <c r="A13" s="104"/>
      <c r="B13" s="105"/>
      <c r="C13" s="106" t="s">
        <v>37</v>
      </c>
      <c r="D13" s="106"/>
      <c r="E13" s="107"/>
      <c r="F13" s="107"/>
      <c r="G13" s="108"/>
      <c r="H13" s="109"/>
      <c r="I13" s="110">
        <f>SUM(I8:I12)</f>
        <v>182733.875539817</v>
      </c>
      <c r="J13" s="110">
        <f>SUM(J8:J12)</f>
        <v>182295.69498981698</v>
      </c>
      <c r="K13" s="110">
        <f>SUM(K8:K12)</f>
        <v>-438.18055000000027</v>
      </c>
      <c r="L13" s="111"/>
      <c r="M13" s="110">
        <f t="shared" ref="M13:Y13" si="0">SUM(M8:M12)</f>
        <v>182295.69498981698</v>
      </c>
      <c r="N13" s="110">
        <f t="shared" si="0"/>
        <v>0</v>
      </c>
      <c r="O13" s="110">
        <f t="shared" si="0"/>
        <v>0</v>
      </c>
      <c r="P13" s="110">
        <f t="shared" si="0"/>
        <v>0</v>
      </c>
      <c r="Q13" s="110">
        <f t="shared" si="0"/>
        <v>0</v>
      </c>
      <c r="R13" s="20">
        <f t="shared" si="0"/>
        <v>8159232.4809999997</v>
      </c>
      <c r="S13" s="20">
        <f t="shared" si="0"/>
        <v>8686187.648</v>
      </c>
      <c r="T13" s="20">
        <f t="shared" si="0"/>
        <v>0</v>
      </c>
      <c r="U13" s="20">
        <f t="shared" si="0"/>
        <v>0</v>
      </c>
      <c r="V13" s="20">
        <f t="shared" si="0"/>
        <v>0.12790000000000001</v>
      </c>
      <c r="W13" s="20">
        <f t="shared" si="0"/>
        <v>0</v>
      </c>
      <c r="X13" s="182">
        <f t="shared" si="0"/>
        <v>1120</v>
      </c>
      <c r="Y13" s="182">
        <f t="shared" si="0"/>
        <v>1312</v>
      </c>
      <c r="Z13" s="22"/>
      <c r="AA13" s="167"/>
    </row>
    <row r="14" spans="1:27" s="93" customFormat="1" ht="26.25">
      <c r="A14" s="112"/>
      <c r="B14" s="105"/>
      <c r="C14" s="106" t="s">
        <v>34</v>
      </c>
      <c r="D14" s="113"/>
      <c r="E14" s="114"/>
      <c r="F14" s="114"/>
      <c r="G14" s="115"/>
      <c r="H14" s="116"/>
      <c r="I14" s="117"/>
      <c r="J14" s="117"/>
      <c r="K14" s="117"/>
      <c r="L14" s="111"/>
      <c r="M14" s="91"/>
      <c r="N14" s="91"/>
      <c r="O14" s="91"/>
      <c r="P14" s="91"/>
      <c r="Q14" s="91"/>
      <c r="R14" s="22"/>
      <c r="S14" s="22"/>
      <c r="T14" s="22"/>
      <c r="U14" s="141"/>
      <c r="V14" s="22"/>
      <c r="W14" s="22"/>
      <c r="X14" s="22"/>
      <c r="Y14" s="22"/>
      <c r="Z14" s="22"/>
      <c r="AA14" s="167"/>
    </row>
    <row r="15" spans="1:27" s="93" customFormat="1" ht="26.25" thickBot="1">
      <c r="A15" s="118"/>
      <c r="B15" s="119"/>
      <c r="C15" s="120" t="s">
        <v>25</v>
      </c>
      <c r="D15" s="120"/>
      <c r="E15" s="121"/>
      <c r="F15" s="121"/>
      <c r="G15" s="122"/>
      <c r="H15" s="123"/>
      <c r="I15" s="124" t="e">
        <f>#REF!+#REF!+#REF!+I13</f>
        <v>#REF!</v>
      </c>
      <c r="J15" s="124" t="e">
        <f>#REF!+#REF!+#REF!+J13</f>
        <v>#REF!</v>
      </c>
      <c r="K15" s="124" t="e">
        <f>J15-I15</f>
        <v>#REF!</v>
      </c>
      <c r="L15" s="124" t="e">
        <f>#REF!+#REF!+#REF!+L13</f>
        <v>#REF!</v>
      </c>
      <c r="M15" s="124" t="e">
        <f>#REF!+#REF!+#REF!+M13</f>
        <v>#REF!</v>
      </c>
      <c r="N15" s="124" t="e">
        <f>#REF!+#REF!+#REF!+N13</f>
        <v>#REF!</v>
      </c>
      <c r="O15" s="124" t="e">
        <f>#REF!+#REF!+#REF!+O13</f>
        <v>#REF!</v>
      </c>
      <c r="P15" s="124" t="e">
        <f>#REF!+#REF!+#REF!+P13</f>
        <v>#REF!</v>
      </c>
      <c r="Q15" s="124" t="e">
        <f>#REF!+#REF!+#REF!+Q13</f>
        <v>#REF!</v>
      </c>
      <c r="R15" s="166">
        <f>R13</f>
        <v>8159232.4809999997</v>
      </c>
      <c r="S15" s="166">
        <f>S13</f>
        <v>8686187.648</v>
      </c>
      <c r="T15" s="165">
        <f>T13</f>
        <v>0</v>
      </c>
      <c r="U15" s="165">
        <f>+U13</f>
        <v>0</v>
      </c>
      <c r="V15" s="151">
        <f>+V13</f>
        <v>0.12790000000000001</v>
      </c>
      <c r="W15" s="151">
        <f>W13</f>
        <v>0</v>
      </c>
      <c r="X15" s="150">
        <f>+X13</f>
        <v>1120</v>
      </c>
      <c r="Y15" s="150">
        <f>+Y13</f>
        <v>1312</v>
      </c>
      <c r="Z15" s="149"/>
      <c r="AA15" s="164"/>
    </row>
    <row r="16" spans="1:27" ht="23.25">
      <c r="A16" s="125"/>
      <c r="B16" s="126"/>
      <c r="C16" s="126"/>
      <c r="D16" s="126"/>
      <c r="E16" s="127"/>
      <c r="F16" s="127"/>
      <c r="G16" s="128"/>
      <c r="H16" s="129"/>
      <c r="I16" s="127"/>
      <c r="J16" s="127"/>
      <c r="K16" s="126"/>
      <c r="L16" s="126"/>
      <c r="M16" s="130"/>
      <c r="N16" s="126"/>
      <c r="O16" s="126"/>
      <c r="P16" s="126"/>
      <c r="Q16" s="126"/>
      <c r="R16" s="126"/>
      <c r="S16" s="126"/>
      <c r="T16" s="126"/>
      <c r="U16" s="126"/>
      <c r="V16" s="126"/>
      <c r="W16" s="126"/>
      <c r="X16" s="126"/>
      <c r="Y16" s="126"/>
      <c r="Z16" s="126"/>
      <c r="AA16" s="126"/>
    </row>
    <row r="17" spans="1:27" ht="57.75" customHeight="1">
      <c r="A17" s="125"/>
      <c r="B17" s="126"/>
      <c r="C17" s="126"/>
      <c r="D17" s="126"/>
      <c r="E17" s="127"/>
      <c r="F17" s="127"/>
      <c r="G17" s="128"/>
      <c r="H17" s="129"/>
      <c r="I17" s="127"/>
      <c r="J17" s="127"/>
      <c r="K17" s="126"/>
      <c r="L17" s="126"/>
      <c r="M17" s="131"/>
      <c r="N17" s="126"/>
      <c r="O17" s="126"/>
      <c r="P17" s="126"/>
      <c r="Q17" s="126"/>
      <c r="R17" s="126"/>
      <c r="S17" s="187"/>
      <c r="T17" s="187"/>
      <c r="U17" s="187"/>
      <c r="V17" s="187"/>
      <c r="W17" s="187"/>
      <c r="X17" s="187"/>
      <c r="Y17" s="187"/>
      <c r="Z17" s="187"/>
      <c r="AA17" s="187"/>
    </row>
    <row r="18" spans="1:27" ht="35.25">
      <c r="B18" s="52" t="s">
        <v>48</v>
      </c>
      <c r="D18" s="54"/>
      <c r="H18" s="52"/>
      <c r="J18" s="55" t="s">
        <v>51</v>
      </c>
      <c r="M18" s="133"/>
      <c r="S18" s="188" t="s">
        <v>48</v>
      </c>
      <c r="T18" s="189"/>
      <c r="U18" s="189"/>
      <c r="V18" s="189"/>
      <c r="W18" s="189"/>
      <c r="X18" s="189"/>
      <c r="Y18" s="189"/>
      <c r="Z18" s="189"/>
      <c r="AA18" s="190" t="s">
        <v>51</v>
      </c>
    </row>
    <row r="19" spans="1:27" ht="57.75" customHeight="1">
      <c r="D19" s="54"/>
      <c r="H19" s="52"/>
      <c r="M19" s="135"/>
      <c r="N19" s="135"/>
      <c r="S19" s="189"/>
      <c r="T19" s="189"/>
      <c r="U19" s="189"/>
      <c r="V19" s="189"/>
      <c r="W19" s="189"/>
      <c r="X19" s="189"/>
      <c r="Y19" s="189"/>
      <c r="Z19" s="189"/>
      <c r="AA19" s="191"/>
    </row>
    <row r="20" spans="1:27" ht="35.25">
      <c r="B20" s="52" t="s">
        <v>54</v>
      </c>
      <c r="D20" s="54"/>
      <c r="H20" s="52"/>
      <c r="J20" s="55" t="s">
        <v>55</v>
      </c>
      <c r="M20" s="136"/>
      <c r="N20" s="135"/>
      <c r="S20" s="188" t="s">
        <v>70</v>
      </c>
      <c r="T20" s="189"/>
      <c r="U20" s="189"/>
      <c r="V20" s="189"/>
      <c r="W20" s="189"/>
      <c r="X20" s="189"/>
      <c r="Y20" s="189"/>
      <c r="Z20" s="189"/>
      <c r="AA20" s="190" t="s">
        <v>67</v>
      </c>
    </row>
    <row r="21" spans="1:27" ht="57.75" customHeight="1">
      <c r="D21" s="54"/>
      <c r="H21" s="52"/>
      <c r="S21" s="189"/>
      <c r="T21" s="189"/>
      <c r="U21" s="189"/>
      <c r="V21" s="189"/>
      <c r="W21" s="189"/>
      <c r="X21" s="189"/>
      <c r="Y21" s="189"/>
      <c r="Z21" s="189"/>
      <c r="AA21" s="191"/>
    </row>
    <row r="22" spans="1:27" ht="35.25">
      <c r="B22" s="52" t="s">
        <v>49</v>
      </c>
      <c r="D22" s="54"/>
      <c r="H22" s="52"/>
      <c r="J22" s="55" t="s">
        <v>52</v>
      </c>
      <c r="S22" s="188" t="s">
        <v>68</v>
      </c>
      <c r="T22" s="189"/>
      <c r="U22" s="189"/>
      <c r="V22" s="189"/>
      <c r="W22" s="189"/>
      <c r="X22" s="189"/>
      <c r="Y22" s="189"/>
      <c r="Z22" s="189"/>
      <c r="AA22" s="190" t="s">
        <v>69</v>
      </c>
    </row>
    <row r="23" spans="1:27" ht="57.75" customHeight="1">
      <c r="D23" s="54"/>
      <c r="H23" s="52"/>
      <c r="S23" s="189"/>
      <c r="T23" s="189"/>
      <c r="U23" s="189"/>
      <c r="V23" s="189"/>
      <c r="W23" s="189"/>
      <c r="X23" s="189"/>
      <c r="Y23" s="189"/>
      <c r="Z23" s="189"/>
      <c r="AA23" s="191"/>
    </row>
    <row r="24" spans="1:27" ht="35.25">
      <c r="B24" s="52" t="s">
        <v>50</v>
      </c>
      <c r="D24" s="54"/>
      <c r="H24" s="52"/>
      <c r="J24" s="55" t="s">
        <v>53</v>
      </c>
      <c r="S24" s="192" t="s">
        <v>50</v>
      </c>
      <c r="T24" s="189"/>
      <c r="U24" s="189"/>
      <c r="V24" s="189"/>
      <c r="W24" s="189"/>
      <c r="X24" s="189"/>
      <c r="Y24" s="189"/>
      <c r="Z24" s="189"/>
      <c r="AA24" s="190" t="s">
        <v>53</v>
      </c>
    </row>
    <row r="25" spans="1:27">
      <c r="D25" s="54"/>
      <c r="H25" s="52"/>
    </row>
    <row r="26" spans="1:27">
      <c r="D26" s="54"/>
      <c r="H26" s="52"/>
    </row>
    <row r="27" spans="1:27">
      <c r="D27" s="54"/>
      <c r="H27" s="52"/>
    </row>
    <row r="28" spans="1:27">
      <c r="D28" s="54"/>
      <c r="H28" s="52"/>
    </row>
    <row r="29" spans="1:27">
      <c r="D29" s="54"/>
      <c r="H29" s="52"/>
    </row>
    <row r="30" spans="1:27">
      <c r="D30" s="54"/>
      <c r="H30" s="52"/>
    </row>
    <row r="31" spans="1:27">
      <c r="D31" s="54"/>
      <c r="H31" s="52"/>
    </row>
    <row r="32" spans="1:27">
      <c r="D32" s="54"/>
      <c r="H32" s="52"/>
    </row>
    <row r="33" spans="4:8">
      <c r="D33" s="54"/>
      <c r="H33" s="52"/>
    </row>
    <row r="34" spans="4:8">
      <c r="D34" s="54"/>
      <c r="H34" s="52"/>
    </row>
    <row r="35" spans="4:8">
      <c r="D35" s="54"/>
      <c r="H35" s="52"/>
    </row>
    <row r="36" spans="4:8">
      <c r="D36" s="54"/>
      <c r="H36" s="52"/>
    </row>
    <row r="37" spans="4:8">
      <c r="D37" s="54"/>
      <c r="H37" s="52"/>
    </row>
    <row r="38" spans="4:8">
      <c r="D38" s="54"/>
      <c r="H38" s="52"/>
    </row>
    <row r="39" spans="4:8">
      <c r="D39" s="54"/>
      <c r="H39" s="52"/>
    </row>
    <row r="40" spans="4:8">
      <c r="D40" s="54"/>
      <c r="H40" s="52"/>
    </row>
    <row r="41" spans="4:8">
      <c r="D41" s="54"/>
      <c r="H41" s="52"/>
    </row>
    <row r="42" spans="4:8">
      <c r="D42" s="54"/>
      <c r="H42" s="52"/>
    </row>
    <row r="43" spans="4:8">
      <c r="D43" s="54"/>
      <c r="H43" s="52"/>
    </row>
    <row r="44" spans="4:8">
      <c r="D44" s="54"/>
      <c r="H44" s="52"/>
    </row>
    <row r="45" spans="4:8">
      <c r="D45" s="54"/>
      <c r="H45" s="52"/>
    </row>
    <row r="46" spans="4:8">
      <c r="D46" s="54"/>
      <c r="H46" s="52"/>
    </row>
    <row r="47" spans="4:8">
      <c r="D47" s="54"/>
      <c r="H47" s="52"/>
    </row>
    <row r="48" spans="4:8">
      <c r="D48" s="54"/>
      <c r="H48" s="52"/>
    </row>
    <row r="49" spans="4:8">
      <c r="D49" s="54"/>
      <c r="H49" s="52"/>
    </row>
    <row r="50" spans="4:8">
      <c r="D50" s="54"/>
      <c r="H50" s="52"/>
    </row>
    <row r="51" spans="4:8">
      <c r="D51" s="54"/>
      <c r="H51" s="52"/>
    </row>
    <row r="52" spans="4:8">
      <c r="D52" s="54"/>
      <c r="H52" s="52"/>
    </row>
    <row r="53" spans="4:8">
      <c r="D53" s="54"/>
      <c r="H53" s="52"/>
    </row>
    <row r="54" spans="4:8">
      <c r="D54" s="54"/>
      <c r="H54" s="52"/>
    </row>
    <row r="55" spans="4:8">
      <c r="D55" s="54"/>
      <c r="H55" s="52"/>
    </row>
    <row r="56" spans="4:8">
      <c r="D56" s="54"/>
      <c r="H56" s="52"/>
    </row>
    <row r="57" spans="4:8">
      <c r="D57" s="54"/>
      <c r="H57" s="52"/>
    </row>
    <row r="58" spans="4:8">
      <c r="D58" s="54"/>
      <c r="H58" s="52"/>
    </row>
    <row r="59" spans="4:8">
      <c r="D59" s="54"/>
      <c r="H59" s="52"/>
    </row>
    <row r="60" spans="4:8">
      <c r="D60" s="54"/>
      <c r="H60" s="52"/>
    </row>
    <row r="61" spans="4:8">
      <c r="D61" s="54"/>
      <c r="H61" s="52"/>
    </row>
    <row r="62" spans="4:8">
      <c r="D62" s="54"/>
      <c r="H62" s="52"/>
    </row>
    <row r="63" spans="4:8">
      <c r="D63" s="54"/>
      <c r="H63" s="52"/>
    </row>
    <row r="64" spans="4:8">
      <c r="D64" s="54"/>
      <c r="H64" s="52"/>
    </row>
    <row r="65" spans="4:8">
      <c r="D65" s="54"/>
      <c r="H65" s="52"/>
    </row>
    <row r="66" spans="4:8">
      <c r="D66" s="54"/>
      <c r="H66" s="52"/>
    </row>
    <row r="67" spans="4:8">
      <c r="D67" s="54"/>
      <c r="H67" s="52"/>
    </row>
    <row r="68" spans="4:8">
      <c r="D68" s="54"/>
      <c r="H68" s="52"/>
    </row>
    <row r="69" spans="4:8">
      <c r="D69" s="54"/>
      <c r="H69" s="52"/>
    </row>
    <row r="70" spans="4:8">
      <c r="D70" s="54"/>
      <c r="H70" s="52"/>
    </row>
    <row r="71" spans="4:8">
      <c r="D71" s="54"/>
      <c r="H71" s="52"/>
    </row>
    <row r="72" spans="4:8">
      <c r="D72" s="54"/>
      <c r="H72" s="52"/>
    </row>
    <row r="73" spans="4:8">
      <c r="D73" s="54"/>
      <c r="H73" s="52"/>
    </row>
    <row r="74" spans="4:8">
      <c r="D74" s="54"/>
      <c r="H74" s="52"/>
    </row>
  </sheetData>
  <mergeCells count="34">
    <mergeCell ref="W8:W9"/>
    <mergeCell ref="X8:X9"/>
    <mergeCell ref="Y8:Y9"/>
    <mergeCell ref="B8:B12"/>
    <mergeCell ref="H8:H12"/>
    <mergeCell ref="T8:T9"/>
    <mergeCell ref="U8:U9"/>
    <mergeCell ref="Z3:Z5"/>
    <mergeCell ref="AA3:AA5"/>
    <mergeCell ref="Z8:Z9"/>
    <mergeCell ref="B4:B5"/>
    <mergeCell ref="C4:C5"/>
    <mergeCell ref="D4:D5"/>
    <mergeCell ref="E4:F4"/>
    <mergeCell ref="G4:G5"/>
    <mergeCell ref="I4:I5"/>
    <mergeCell ref="J4:J5"/>
    <mergeCell ref="R4:S4"/>
    <mergeCell ref="T4:U4"/>
    <mergeCell ref="V4:W4"/>
    <mergeCell ref="X4:Y4"/>
    <mergeCell ref="R3:Y3"/>
    <mergeCell ref="V8:V9"/>
    <mergeCell ref="A3:A5"/>
    <mergeCell ref="B3:G3"/>
    <mergeCell ref="H3:H5"/>
    <mergeCell ref="I3:L3"/>
    <mergeCell ref="M3:Q3"/>
    <mergeCell ref="K4:K5"/>
    <mergeCell ref="L4:L5"/>
    <mergeCell ref="M4:N4"/>
    <mergeCell ref="O4:O5"/>
    <mergeCell ref="P4:P5"/>
    <mergeCell ref="Q4:Q5"/>
  </mergeCells>
  <pageMargins left="0.95" right="0.7" top="0.75" bottom="0.75" header="0.3" footer="0.3"/>
  <pageSetup paperSize="8" scale="3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view="pageBreakPreview" zoomScale="50" zoomScaleNormal="40" zoomScaleSheetLayoutView="50" workbookViewId="0">
      <selection activeCell="H26" sqref="H26"/>
    </sheetView>
  </sheetViews>
  <sheetFormatPr defaultRowHeight="18.75"/>
  <cols>
    <col min="1" max="8" width="24.7109375" style="2" customWidth="1"/>
    <col min="9" max="9" width="25.140625" style="2" customWidth="1"/>
    <col min="10" max="10" width="195.7109375" style="2" customWidth="1"/>
    <col min="11" max="16384" width="9.140625" style="2"/>
  </cols>
  <sheetData>
    <row r="1" spans="1:10">
      <c r="A1" s="1" t="s">
        <v>43</v>
      </c>
    </row>
    <row r="2" spans="1:10" ht="72" customHeight="1">
      <c r="A2" s="406" t="s">
        <v>44</v>
      </c>
      <c r="B2" s="406"/>
      <c r="C2" s="406"/>
      <c r="D2" s="406"/>
      <c r="E2" s="406"/>
      <c r="F2" s="406"/>
      <c r="G2" s="406"/>
      <c r="H2" s="406"/>
      <c r="I2" s="406" t="s">
        <v>11</v>
      </c>
      <c r="J2" s="406" t="s">
        <v>12</v>
      </c>
    </row>
    <row r="3" spans="1:10" ht="96.75" customHeight="1">
      <c r="A3" s="411" t="s">
        <v>13</v>
      </c>
      <c r="B3" s="411"/>
      <c r="C3" s="406" t="s">
        <v>14</v>
      </c>
      <c r="D3" s="406"/>
      <c r="E3" s="406" t="s">
        <v>15</v>
      </c>
      <c r="F3" s="406"/>
      <c r="G3" s="406" t="s">
        <v>16</v>
      </c>
      <c r="H3" s="406"/>
      <c r="I3" s="406"/>
      <c r="J3" s="406"/>
    </row>
    <row r="4" spans="1:10" ht="37.5">
      <c r="A4" s="3" t="s">
        <v>17</v>
      </c>
      <c r="B4" s="3" t="s">
        <v>18</v>
      </c>
      <c r="C4" s="4" t="s">
        <v>17</v>
      </c>
      <c r="D4" s="4" t="s">
        <v>18</v>
      </c>
      <c r="E4" s="4" t="s">
        <v>5</v>
      </c>
      <c r="F4" s="4" t="s">
        <v>6</v>
      </c>
      <c r="G4" s="4" t="s">
        <v>17</v>
      </c>
      <c r="H4" s="4" t="s">
        <v>18</v>
      </c>
      <c r="I4" s="406"/>
      <c r="J4" s="406"/>
    </row>
    <row r="5" spans="1:10">
      <c r="A5" s="5">
        <v>18</v>
      </c>
      <c r="B5" s="5">
        <v>19</v>
      </c>
      <c r="C5" s="5">
        <v>20</v>
      </c>
      <c r="D5" s="5">
        <v>21</v>
      </c>
      <c r="E5" s="5">
        <v>22</v>
      </c>
      <c r="F5" s="5">
        <v>23</v>
      </c>
      <c r="G5" s="5">
        <v>24</v>
      </c>
      <c r="H5" s="5">
        <v>25</v>
      </c>
      <c r="I5" s="5">
        <v>26</v>
      </c>
      <c r="J5" s="5">
        <v>27</v>
      </c>
    </row>
    <row r="6" spans="1:10">
      <c r="A6" s="6"/>
      <c r="B6" s="6"/>
      <c r="C6" s="7"/>
      <c r="D6" s="8"/>
      <c r="E6" s="9"/>
      <c r="F6" s="9"/>
      <c r="G6" s="10"/>
      <c r="H6" s="10"/>
      <c r="I6" s="11"/>
      <c r="J6" s="12"/>
    </row>
    <row r="7" spans="1:10" ht="206.25">
      <c r="A7" s="10">
        <v>6837774.4859999996</v>
      </c>
      <c r="B7" s="10">
        <v>7649686.591</v>
      </c>
      <c r="C7" s="10"/>
      <c r="D7" s="10"/>
      <c r="E7" s="10"/>
      <c r="F7" s="10"/>
      <c r="G7" s="10"/>
      <c r="H7" s="10"/>
      <c r="I7" s="10"/>
      <c r="J7" s="13" t="s">
        <v>39</v>
      </c>
    </row>
    <row r="8" spans="1:10" ht="243.75">
      <c r="A8" s="14"/>
      <c r="B8" s="14"/>
      <c r="C8" s="15">
        <v>0.65500000000000003</v>
      </c>
      <c r="D8" s="15">
        <v>0.93400000000000005</v>
      </c>
      <c r="E8" s="15"/>
      <c r="F8" s="15"/>
      <c r="G8" s="15"/>
      <c r="H8" s="15"/>
      <c r="I8" s="15"/>
      <c r="J8" s="16" t="s">
        <v>45</v>
      </c>
    </row>
    <row r="9" spans="1:10" ht="300">
      <c r="A9" s="24"/>
      <c r="B9" s="24"/>
      <c r="C9" s="24"/>
      <c r="D9" s="24"/>
      <c r="E9" s="25">
        <v>0.129</v>
      </c>
      <c r="F9" s="25">
        <v>0.1192</v>
      </c>
      <c r="G9" s="24"/>
      <c r="H9" s="24"/>
      <c r="I9" s="24"/>
      <c r="J9" s="16" t="s">
        <v>46</v>
      </c>
    </row>
    <row r="10" spans="1:10" ht="168.75">
      <c r="A10" s="17"/>
      <c r="B10" s="17"/>
      <c r="C10" s="17"/>
      <c r="D10" s="18"/>
      <c r="E10" s="14"/>
      <c r="F10" s="14"/>
      <c r="G10" s="19">
        <v>1137</v>
      </c>
      <c r="H10" s="19">
        <v>1135</v>
      </c>
      <c r="I10" s="14"/>
      <c r="J10" s="16" t="s">
        <v>47</v>
      </c>
    </row>
    <row r="11" spans="1:10">
      <c r="A11" s="20">
        <f t="shared" ref="A11:H11" si="0">SUM(A7:A10)</f>
        <v>6837774.4859999996</v>
      </c>
      <c r="B11" s="20">
        <f t="shared" si="0"/>
        <v>7649686.591</v>
      </c>
      <c r="C11" s="21">
        <f t="shared" si="0"/>
        <v>0.65500000000000003</v>
      </c>
      <c r="D11" s="21">
        <f t="shared" si="0"/>
        <v>0.93400000000000005</v>
      </c>
      <c r="E11" s="21">
        <f t="shared" si="0"/>
        <v>0.129</v>
      </c>
      <c r="F11" s="21">
        <f t="shared" si="0"/>
        <v>0.1192</v>
      </c>
      <c r="G11" s="20">
        <f t="shared" si="0"/>
        <v>1137</v>
      </c>
      <c r="H11" s="20">
        <f t="shared" si="0"/>
        <v>1135</v>
      </c>
      <c r="I11" s="22"/>
      <c r="J11" s="23"/>
    </row>
    <row r="13" spans="1:10" ht="57.75" customHeight="1"/>
    <row r="14" spans="1:10" s="46" customFormat="1" ht="26.25">
      <c r="B14" s="43" t="s">
        <v>48</v>
      </c>
      <c r="J14" s="44" t="s">
        <v>51</v>
      </c>
    </row>
    <row r="15" spans="1:10" s="46" customFormat="1" ht="57.75" customHeight="1">
      <c r="B15" s="43"/>
      <c r="J15" s="44"/>
    </row>
    <row r="16" spans="1:10" s="46" customFormat="1" ht="26.25">
      <c r="B16" s="43" t="s">
        <v>54</v>
      </c>
      <c r="J16" s="44" t="s">
        <v>55</v>
      </c>
    </row>
    <row r="17" spans="2:10" s="46" customFormat="1" ht="57.75" customHeight="1">
      <c r="B17" s="43"/>
      <c r="J17" s="44"/>
    </row>
    <row r="18" spans="2:10" s="46" customFormat="1" ht="26.25">
      <c r="B18" s="43" t="s">
        <v>49</v>
      </c>
      <c r="J18" s="44" t="s">
        <v>52</v>
      </c>
    </row>
    <row r="19" spans="2:10" s="46" customFormat="1" ht="57.75" customHeight="1">
      <c r="B19" s="43"/>
      <c r="J19" s="44"/>
    </row>
    <row r="20" spans="2:10" s="46" customFormat="1" ht="26.25">
      <c r="B20" s="45" t="s">
        <v>50</v>
      </c>
      <c r="J20" s="44" t="s">
        <v>53</v>
      </c>
    </row>
  </sheetData>
  <mergeCells count="7">
    <mergeCell ref="A2:H2"/>
    <mergeCell ref="I2:I4"/>
    <mergeCell ref="J2:J4"/>
    <mergeCell ref="A3:B3"/>
    <mergeCell ref="C3:D3"/>
    <mergeCell ref="E3:F3"/>
    <mergeCell ref="G3:H3"/>
  </mergeCells>
  <pageMargins left="0.39370078740157483" right="0.39370078740157483" top="0.39370078740157483" bottom="0.39370078740157483" header="0.31496062992125984" footer="0.31496062992125984"/>
  <pageSetup paperSize="8" scale="47"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Форма 21</vt:lpstr>
      <vt:lpstr>продолжение </vt:lpstr>
      <vt:lpstr>продолжение таблицы</vt:lpstr>
      <vt:lpstr>'продолжение '!Print_Area</vt:lpstr>
      <vt:lpstr>'Форма 21'!Print_Area</vt:lpstr>
      <vt:lpstr>'Форма 21'!Print_Titles</vt:lpstr>
      <vt:lpstr>'Форма 21'!Область_печати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nkozlova</dc:creator>
  <cp:lastModifiedBy>Утемуратова К.Н.</cp:lastModifiedBy>
  <cp:lastPrinted>2024-03-05T05:47:12Z</cp:lastPrinted>
  <dcterms:created xsi:type="dcterms:W3CDTF">2015-05-28T08:54:31Z</dcterms:created>
  <dcterms:modified xsi:type="dcterms:W3CDTF">2024-03-11T09:49:12Z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